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<sst xmlns="http://schemas.openxmlformats.org/spreadsheetml/2006/main" count="304" uniqueCount="214">
  <si>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</si>
  <si>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</si>
  <si>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</si>
  <si>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</si>
  <si>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</si>
  <si>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</si>
  <si>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</si>
  <si>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</si>
  <si>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</si>
  <si>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</si>
  <si>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</si>
  <si>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</si>
  <si>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</si>
  <si>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</si>
  <si>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</si>
  <si>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</si>
  <si>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</si>
  <si>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</si>
  <si>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</si>
  <si>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</si>
  <si>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</si>
  <si>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</si>
  <si>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</si>
  <si>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</si>
  <si>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</si>
  <si>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</si>
  <si>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</si>
  <si>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</si>
  <si>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</si>
  <si>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</si>
  <si>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</si>
  <si>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</si>
  <si>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</si>
  <si>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</si>
  <si>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</si>
  <si>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</si>
  <si>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</si>
  <si>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</si>
  <si>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</si>
  <si>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</si>
  <si>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</si>
  <si>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</si>
  <si>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</si>
  <si>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</si>
  <si>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</si>
  <si>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</si>
  <si>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</si>
  <si>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</si>
  <si>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</si>
  <si>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11</t>
  </si>
  <si>
    <t>2019</t>
  </si>
  <si>
    <t>Aleksandar</t>
  </si>
  <si>
    <t>Paunović</t>
  </si>
  <si>
    <t>19</t>
  </si>
  <si>
    <t>1</t>
  </si>
  <si>
    <t>2018</t>
  </si>
  <si>
    <t>Maksim</t>
  </si>
  <si>
    <t>Kontić</t>
  </si>
  <si>
    <t>Miloš</t>
  </si>
  <si>
    <t>8</t>
  </si>
  <si>
    <t>Konatar</t>
  </si>
  <si>
    <t>Balša</t>
  </si>
  <si>
    <t>Ljumović</t>
  </si>
  <si>
    <t>12</t>
  </si>
  <si>
    <t>Luka</t>
  </si>
  <si>
    <t>Kusovac</t>
  </si>
  <si>
    <t>16</t>
  </si>
  <si>
    <t>Jevto</t>
  </si>
  <si>
    <t>Pićurić</t>
  </si>
  <si>
    <t>17</t>
  </si>
  <si>
    <t>Branka</t>
  </si>
  <si>
    <t>Stevančević</t>
  </si>
  <si>
    <t>Ilija</t>
  </si>
  <si>
    <t>Gardašević</t>
  </si>
  <si>
    <t>23</t>
  </si>
  <si>
    <t>Kristjan</t>
  </si>
  <si>
    <t>Ivanović</t>
  </si>
  <si>
    <t>25</t>
  </si>
  <si>
    <t>Jelena</t>
  </si>
  <si>
    <t>Samardžić</t>
  </si>
  <si>
    <t>26</t>
  </si>
  <si>
    <t>Mia</t>
  </si>
  <si>
    <t>Dubak</t>
  </si>
  <si>
    <t>27</t>
  </si>
  <si>
    <t>Savić</t>
  </si>
  <si>
    <t>30</t>
  </si>
  <si>
    <t>Milica</t>
  </si>
  <si>
    <t>Kovačević</t>
  </si>
  <si>
    <t>31</t>
  </si>
  <si>
    <t>Nikolina</t>
  </si>
  <si>
    <t>Fatić</t>
  </si>
  <si>
    <t>37</t>
  </si>
  <si>
    <t>Ivan</t>
  </si>
  <si>
    <t>Adžić</t>
  </si>
  <si>
    <t>38</t>
  </si>
  <si>
    <t>Petar</t>
  </si>
  <si>
    <t>Milić</t>
  </si>
  <si>
    <t>39</t>
  </si>
  <si>
    <t>Vladan</t>
  </si>
  <si>
    <t>Savićević</t>
  </si>
  <si>
    <t>40</t>
  </si>
  <si>
    <t>Lazar</t>
  </si>
  <si>
    <t>Mašulović</t>
  </si>
  <si>
    <t>41</t>
  </si>
  <si>
    <t>Semir</t>
  </si>
  <si>
    <t>Kardović</t>
  </si>
  <si>
    <t>43</t>
  </si>
  <si>
    <t>Damjan</t>
  </si>
  <si>
    <t>Bujišić</t>
  </si>
  <si>
    <t>44</t>
  </si>
  <si>
    <t>Radović</t>
  </si>
  <si>
    <t>47</t>
  </si>
  <si>
    <t>Eva Stella</t>
  </si>
  <si>
    <t>Lekić</t>
  </si>
  <si>
    <t>48</t>
  </si>
  <si>
    <t>Ašanin</t>
  </si>
  <si>
    <t>Todorović</t>
  </si>
  <si>
    <t>54</t>
  </si>
  <si>
    <t>Danilo</t>
  </si>
  <si>
    <t>Živković</t>
  </si>
  <si>
    <t>55</t>
  </si>
  <si>
    <t>Anka</t>
  </si>
  <si>
    <t>Bojović</t>
  </si>
  <si>
    <t>56</t>
  </si>
  <si>
    <t>Slavko</t>
  </si>
  <si>
    <t>Bulatović</t>
  </si>
  <si>
    <t>57</t>
  </si>
  <si>
    <t>Knežević</t>
  </si>
  <si>
    <t>59</t>
  </si>
  <si>
    <t>Pavle</t>
  </si>
  <si>
    <t>Saveljić</t>
  </si>
  <si>
    <t>62</t>
  </si>
  <si>
    <t>Veselin</t>
  </si>
  <si>
    <t>Popović</t>
  </si>
  <si>
    <t>66</t>
  </si>
  <si>
    <t>Dražen</t>
  </si>
  <si>
    <t>Minić</t>
  </si>
  <si>
    <t>68</t>
  </si>
  <si>
    <t>Anastasija</t>
  </si>
  <si>
    <t>Bubanja</t>
  </si>
  <si>
    <t>73</t>
  </si>
  <si>
    <t>Sara</t>
  </si>
  <si>
    <t>Šarić</t>
  </si>
  <si>
    <t>82</t>
  </si>
  <si>
    <t>Marković</t>
  </si>
  <si>
    <t>83</t>
  </si>
  <si>
    <t>Nikola</t>
  </si>
  <si>
    <t>Otašević</t>
  </si>
  <si>
    <t>92</t>
  </si>
  <si>
    <t>Jovana</t>
  </si>
  <si>
    <t>Miličić</t>
  </si>
  <si>
    <t>93</t>
  </si>
  <si>
    <t>Sanja</t>
  </si>
  <si>
    <t>Lagator</t>
  </si>
  <si>
    <t>97</t>
  </si>
  <si>
    <t>Aleksandra</t>
  </si>
  <si>
    <t>Zeković</t>
  </si>
  <si>
    <t>101</t>
  </si>
  <si>
    <t>Pejović</t>
  </si>
  <si>
    <t>2017</t>
  </si>
  <si>
    <t>Lazarević</t>
  </si>
  <si>
    <t>3</t>
  </si>
  <si>
    <t>Ognjen</t>
  </si>
  <si>
    <t>6</t>
  </si>
  <si>
    <t>Jovan</t>
  </si>
  <si>
    <t>7</t>
  </si>
  <si>
    <t>Vladimir</t>
  </si>
  <si>
    <t>Ćetković</t>
  </si>
  <si>
    <t>Ćorović</t>
  </si>
  <si>
    <t>21</t>
  </si>
  <si>
    <t>Simo</t>
  </si>
  <si>
    <t>Milenković</t>
  </si>
  <si>
    <t>Goran</t>
  </si>
  <si>
    <t>Đikanović</t>
  </si>
  <si>
    <t>Andrijana</t>
  </si>
  <si>
    <t>Žižić</t>
  </si>
  <si>
    <t>60</t>
  </si>
  <si>
    <t>Božo</t>
  </si>
  <si>
    <t>Tasovac</t>
  </si>
  <si>
    <t>64</t>
  </si>
  <si>
    <t>Anja</t>
  </si>
  <si>
    <t>Dragutinović</t>
  </si>
  <si>
    <t>70</t>
  </si>
  <si>
    <t>Dragana</t>
  </si>
  <si>
    <t>74</t>
  </si>
  <si>
    <t>Nađa</t>
  </si>
  <si>
    <t>Barović</t>
  </si>
  <si>
    <t>80</t>
  </si>
  <si>
    <t>Radonjić</t>
  </si>
  <si>
    <t>84</t>
  </si>
  <si>
    <t>Božidar</t>
  </si>
  <si>
    <t>95</t>
  </si>
  <si>
    <t>Suad</t>
  </si>
  <si>
    <t>Skenderi</t>
  </si>
  <si>
    <t>96</t>
  </si>
  <si>
    <t>Isah</t>
  </si>
  <si>
    <t>Muković</t>
  </si>
  <si>
    <t>2016</t>
  </si>
  <si>
    <t>Anton</t>
  </si>
  <si>
    <t>Ljucović</t>
  </si>
  <si>
    <t>Šćekić</t>
  </si>
  <si>
    <t>91</t>
  </si>
  <si>
    <t>Minja</t>
  </si>
  <si>
    <t>Pavlović</t>
  </si>
  <si>
    <t xml:space="preserve">Luka </t>
  </si>
  <si>
    <t xml:space="preserve">Mujović </t>
  </si>
  <si>
    <t>Miranović</t>
  </si>
  <si>
    <t>Ružica</t>
  </si>
  <si>
    <t>Čuljković</t>
  </si>
  <si>
    <t xml:space="preserve">Veselin </t>
  </si>
  <si>
    <t>Burić</t>
  </si>
  <si>
    <t>glosar</t>
  </si>
  <si>
    <t>forum</t>
  </si>
  <si>
    <t>9013-2015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</si>
</sst>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zoomScalePageLayoutView="0" workbookViewId="0" topLeftCell="A45">
      <selection activeCell="F62" sqref="F62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66" t="s">
        <v>30</v>
      </c>
      <c r="B1" s="52" t="s">
        <v>32</v>
      </c>
      <c r="C1" s="54" t="s">
        <v>21</v>
      </c>
      <c r="D1" s="56" t="s">
        <v>36</v>
      </c>
      <c r="E1" s="61" t="s">
        <v>39</v>
      </c>
      <c r="F1" s="54" t="s">
        <v>40</v>
      </c>
      <c r="G1" s="63" t="s">
        <v>211</v>
      </c>
      <c r="H1" s="54" t="s">
        <v>212</v>
      </c>
      <c r="I1" s="57" t="s">
        <v>22</v>
      </c>
      <c r="J1" s="57" t="s">
        <v>23</v>
      </c>
      <c r="K1" s="57" t="s">
        <v>33</v>
      </c>
      <c r="L1" s="59" t="s">
        <v>24</v>
      </c>
      <c r="M1" s="65" t="s">
        <v>25</v>
      </c>
      <c r="N1" s="65" t="s">
        <v>26</v>
      </c>
      <c r="O1" s="65" t="s">
        <v>34</v>
      </c>
      <c r="P1" s="49" t="s">
        <v>27</v>
      </c>
      <c r="Q1" s="49" t="s">
        <v>28</v>
      </c>
      <c r="R1" s="49" t="s">
        <v>29</v>
      </c>
    </row>
    <row r="2" spans="1:18" ht="14.25">
      <c r="A2" s="66"/>
      <c r="B2" s="53"/>
      <c r="C2" s="53"/>
      <c r="D2" s="56"/>
      <c r="E2" s="62"/>
      <c r="F2" s="55"/>
      <c r="G2" s="64"/>
      <c r="H2" s="55"/>
      <c r="I2" s="58"/>
      <c r="J2" s="58"/>
      <c r="K2" s="58"/>
      <c r="L2" s="60"/>
      <c r="M2" s="58"/>
      <c r="N2" s="58"/>
      <c r="O2" s="58"/>
      <c r="P2" s="50"/>
      <c r="Q2" s="51"/>
      <c r="R2" s="50"/>
    </row>
    <row r="3" spans="1:18" ht="15.75" customHeight="1">
      <c r="A3" s="47" t="s">
        <v>49</v>
      </c>
      <c r="B3" s="47" t="s">
        <v>50</v>
      </c>
      <c r="C3" s="47" t="s">
        <v>51</v>
      </c>
      <c r="D3" s="47" t="s">
        <v>52</v>
      </c>
      <c r="E3" s="44">
        <v>14</v>
      </c>
      <c r="F3" s="45">
        <v>5</v>
      </c>
      <c r="G3" s="45">
        <v>7</v>
      </c>
      <c r="H3" s="45">
        <v>6</v>
      </c>
      <c r="I3" s="41">
        <v>24</v>
      </c>
      <c r="J3" s="42"/>
      <c r="K3" s="45"/>
      <c r="L3" s="37">
        <f>MAX(I3,J3,K3)</f>
        <v>24</v>
      </c>
      <c r="M3" s="43">
        <v>18</v>
      </c>
      <c r="N3" s="46"/>
      <c r="O3" s="45"/>
      <c r="P3" s="37">
        <f>MAX(M3,N3,O3)</f>
        <v>18</v>
      </c>
      <c r="Q3" s="37">
        <f>E3+G3+L3+P3+F3+H3</f>
        <v>74</v>
      </c>
      <c r="R3" s="37" t="str">
        <f>IF(Q3&gt;=90,"A",IF(Q3&gt;=80,"B",IF(Q3&gt;=70,"C",IF(Q3&gt;=60,"D",IF(Q3&gt;=50,"E","F")))))</f>
        <v>C</v>
      </c>
    </row>
    <row r="4" spans="1:18" ht="15.75" customHeight="1">
      <c r="A4" s="47" t="s">
        <v>54</v>
      </c>
      <c r="B4" s="47" t="s">
        <v>55</v>
      </c>
      <c r="C4" s="47" t="s">
        <v>56</v>
      </c>
      <c r="D4" s="47" t="s">
        <v>57</v>
      </c>
      <c r="E4" s="44">
        <v>14</v>
      </c>
      <c r="F4" s="45">
        <v>10</v>
      </c>
      <c r="G4" s="45">
        <v>8</v>
      </c>
      <c r="H4" s="45">
        <v>18</v>
      </c>
      <c r="I4" s="41">
        <v>25</v>
      </c>
      <c r="J4" s="42"/>
      <c r="K4" s="45"/>
      <c r="L4" s="37">
        <f aca="true" t="shared" si="0" ref="L4:L56">MAX(I4,J4,K4)</f>
        <v>25</v>
      </c>
      <c r="M4" s="43">
        <v>30</v>
      </c>
      <c r="N4" s="46"/>
      <c r="O4" s="45"/>
      <c r="P4" s="37">
        <f aca="true" t="shared" si="1" ref="P4:P52">MAX(M4,N4,O4)</f>
        <v>30</v>
      </c>
      <c r="Q4" s="37">
        <f aca="true" t="shared" si="2" ref="Q4:Q56">E4+G4+L4+P4+F4+H4</f>
        <v>105</v>
      </c>
      <c r="R4" s="37" t="str">
        <f aca="true" t="shared" si="3" ref="R4:R56">IF(Q4&gt;=90,"A",IF(Q4&gt;=80,"B",IF(Q4&gt;=70,"C",IF(Q4&gt;=60,"D",IF(Q4&gt;=50,"E","F")))))</f>
        <v>A</v>
      </c>
    </row>
    <row r="5" spans="1:18" ht="15.75" customHeight="1">
      <c r="A5" s="47" t="s">
        <v>59</v>
      </c>
      <c r="B5" s="47" t="s">
        <v>55</v>
      </c>
      <c r="C5" s="47" t="s">
        <v>51</v>
      </c>
      <c r="D5" s="47" t="s">
        <v>60</v>
      </c>
      <c r="E5" s="44">
        <v>14</v>
      </c>
      <c r="F5" s="45">
        <v>10</v>
      </c>
      <c r="G5" s="45">
        <v>8</v>
      </c>
      <c r="H5" s="45">
        <v>6</v>
      </c>
      <c r="I5" s="41">
        <v>21</v>
      </c>
      <c r="J5" s="42"/>
      <c r="K5" s="45"/>
      <c r="L5" s="37">
        <f t="shared" si="0"/>
        <v>21</v>
      </c>
      <c r="M5" s="43">
        <v>24</v>
      </c>
      <c r="N5" s="46"/>
      <c r="O5" s="45"/>
      <c r="P5" s="37">
        <f t="shared" si="1"/>
        <v>24</v>
      </c>
      <c r="Q5" s="37">
        <f t="shared" si="2"/>
        <v>83</v>
      </c>
      <c r="R5" s="37" t="str">
        <f t="shared" si="3"/>
        <v>B</v>
      </c>
    </row>
    <row r="6" spans="1:18" ht="15.75" customHeight="1">
      <c r="A6" s="47" t="s">
        <v>49</v>
      </c>
      <c r="B6" s="47" t="s">
        <v>55</v>
      </c>
      <c r="C6" s="47" t="s">
        <v>61</v>
      </c>
      <c r="D6" s="47" t="s">
        <v>62</v>
      </c>
      <c r="E6" s="44">
        <v>14</v>
      </c>
      <c r="F6" s="45"/>
      <c r="G6" s="45"/>
      <c r="H6" s="45"/>
      <c r="I6" s="41"/>
      <c r="J6" s="42">
        <v>23</v>
      </c>
      <c r="K6" s="45"/>
      <c r="L6" s="37">
        <f t="shared" si="0"/>
        <v>23</v>
      </c>
      <c r="M6" s="43">
        <v>23.5</v>
      </c>
      <c r="N6" s="46"/>
      <c r="O6" s="45"/>
      <c r="P6" s="37">
        <f t="shared" si="1"/>
        <v>23.5</v>
      </c>
      <c r="Q6" s="37">
        <f t="shared" si="2"/>
        <v>60.5</v>
      </c>
      <c r="R6" s="37" t="str">
        <f t="shared" si="3"/>
        <v>D</v>
      </c>
    </row>
    <row r="7" spans="1:18" ht="15.75" customHeight="1">
      <c r="A7" s="47" t="s">
        <v>63</v>
      </c>
      <c r="B7" s="47" t="s">
        <v>55</v>
      </c>
      <c r="C7" s="47" t="s">
        <v>64</v>
      </c>
      <c r="D7" s="47" t="s">
        <v>65</v>
      </c>
      <c r="E7" s="44">
        <v>14</v>
      </c>
      <c r="F7" s="45"/>
      <c r="G7" s="45"/>
      <c r="H7" s="45"/>
      <c r="I7" s="41">
        <v>29</v>
      </c>
      <c r="J7" s="42"/>
      <c r="K7" s="45"/>
      <c r="L7" s="37">
        <f t="shared" si="0"/>
        <v>29</v>
      </c>
      <c r="M7" s="43"/>
      <c r="N7" s="46"/>
      <c r="O7" s="45"/>
      <c r="P7" s="37">
        <f t="shared" si="1"/>
        <v>0</v>
      </c>
      <c r="Q7" s="37">
        <f t="shared" si="2"/>
        <v>43</v>
      </c>
      <c r="R7" s="37" t="str">
        <f t="shared" si="3"/>
        <v>F</v>
      </c>
    </row>
    <row r="8" spans="1:18" ht="15.75" customHeight="1">
      <c r="A8" s="47" t="s">
        <v>66</v>
      </c>
      <c r="B8" s="47" t="s">
        <v>55</v>
      </c>
      <c r="C8" s="47" t="s">
        <v>67</v>
      </c>
      <c r="D8" s="47" t="s">
        <v>68</v>
      </c>
      <c r="E8" s="44">
        <v>14</v>
      </c>
      <c r="F8" s="45"/>
      <c r="G8" s="45"/>
      <c r="H8" s="45"/>
      <c r="I8" s="41">
        <v>25</v>
      </c>
      <c r="J8" s="42"/>
      <c r="K8" s="45"/>
      <c r="L8" s="37">
        <f t="shared" si="0"/>
        <v>25</v>
      </c>
      <c r="M8" s="43"/>
      <c r="N8" s="46"/>
      <c r="O8" s="45"/>
      <c r="P8" s="37">
        <f t="shared" si="1"/>
        <v>0</v>
      </c>
      <c r="Q8" s="37">
        <f t="shared" si="2"/>
        <v>39</v>
      </c>
      <c r="R8" s="37" t="str">
        <f t="shared" si="3"/>
        <v>F</v>
      </c>
    </row>
    <row r="9" spans="1:18" ht="15.75" customHeight="1">
      <c r="A9" s="47" t="s">
        <v>69</v>
      </c>
      <c r="B9" s="47" t="s">
        <v>55</v>
      </c>
      <c r="C9" s="47" t="s">
        <v>70</v>
      </c>
      <c r="D9" s="47" t="s">
        <v>71</v>
      </c>
      <c r="E9" s="44">
        <v>14</v>
      </c>
      <c r="F9" s="45">
        <v>10</v>
      </c>
      <c r="G9" s="45">
        <v>8</v>
      </c>
      <c r="H9" s="45">
        <v>12</v>
      </c>
      <c r="I9" s="41">
        <v>11</v>
      </c>
      <c r="J9" s="42"/>
      <c r="K9" s="45"/>
      <c r="L9" s="37">
        <f t="shared" si="0"/>
        <v>11</v>
      </c>
      <c r="M9" s="43">
        <v>7</v>
      </c>
      <c r="N9" s="46"/>
      <c r="O9" s="45"/>
      <c r="P9" s="37">
        <f t="shared" si="1"/>
        <v>7</v>
      </c>
      <c r="Q9" s="37">
        <f t="shared" si="2"/>
        <v>62</v>
      </c>
      <c r="R9" s="37" t="str">
        <f t="shared" si="3"/>
        <v>D</v>
      </c>
    </row>
    <row r="10" spans="1:18" ht="15.75" customHeight="1">
      <c r="A10" s="47" t="s">
        <v>53</v>
      </c>
      <c r="B10" s="47" t="s">
        <v>55</v>
      </c>
      <c r="C10" s="47" t="s">
        <v>72</v>
      </c>
      <c r="D10" s="47" t="s">
        <v>73</v>
      </c>
      <c r="E10" s="44">
        <v>14</v>
      </c>
      <c r="F10" s="45"/>
      <c r="G10" s="45"/>
      <c r="H10" s="45"/>
      <c r="I10" s="41">
        <v>23</v>
      </c>
      <c r="J10" s="42"/>
      <c r="K10" s="45"/>
      <c r="L10" s="37">
        <f t="shared" si="0"/>
        <v>23</v>
      </c>
      <c r="M10" s="43"/>
      <c r="N10" s="46"/>
      <c r="O10" s="45"/>
      <c r="P10" s="37">
        <f t="shared" si="1"/>
        <v>0</v>
      </c>
      <c r="Q10" s="37">
        <f t="shared" si="2"/>
        <v>37</v>
      </c>
      <c r="R10" s="37" t="str">
        <f t="shared" si="3"/>
        <v>F</v>
      </c>
    </row>
    <row r="11" spans="1:18" ht="15.75" customHeight="1">
      <c r="A11" s="47" t="s">
        <v>74</v>
      </c>
      <c r="B11" s="47" t="s">
        <v>55</v>
      </c>
      <c r="C11" s="47" t="s">
        <v>75</v>
      </c>
      <c r="D11" s="47" t="s">
        <v>76</v>
      </c>
      <c r="E11" s="44">
        <v>14</v>
      </c>
      <c r="F11" s="45"/>
      <c r="G11" s="45">
        <v>7</v>
      </c>
      <c r="H11" s="45"/>
      <c r="I11" s="41">
        <v>28</v>
      </c>
      <c r="J11" s="42"/>
      <c r="K11" s="45"/>
      <c r="L11" s="37">
        <f t="shared" si="0"/>
        <v>28</v>
      </c>
      <c r="M11" s="43">
        <v>29</v>
      </c>
      <c r="N11" s="46"/>
      <c r="O11" s="45"/>
      <c r="P11" s="37">
        <f t="shared" si="1"/>
        <v>29</v>
      </c>
      <c r="Q11" s="37">
        <f t="shared" si="2"/>
        <v>78</v>
      </c>
      <c r="R11" s="37" t="str">
        <f t="shared" si="3"/>
        <v>C</v>
      </c>
    </row>
    <row r="12" spans="1:18" ht="15.75" customHeight="1">
      <c r="A12" s="47" t="s">
        <v>77</v>
      </c>
      <c r="B12" s="47" t="s">
        <v>55</v>
      </c>
      <c r="C12" s="47" t="s">
        <v>78</v>
      </c>
      <c r="D12" s="47" t="s">
        <v>79</v>
      </c>
      <c r="E12" s="44">
        <v>12</v>
      </c>
      <c r="F12" s="45">
        <v>5</v>
      </c>
      <c r="G12" s="45">
        <v>6</v>
      </c>
      <c r="H12" s="45"/>
      <c r="I12" s="41">
        <v>19</v>
      </c>
      <c r="J12" s="42"/>
      <c r="K12" s="45"/>
      <c r="L12" s="37">
        <f t="shared" si="0"/>
        <v>19</v>
      </c>
      <c r="M12" s="43">
        <v>9</v>
      </c>
      <c r="N12" s="46"/>
      <c r="O12" s="45"/>
      <c r="P12" s="37">
        <f t="shared" si="1"/>
        <v>9</v>
      </c>
      <c r="Q12" s="37">
        <f t="shared" si="2"/>
        <v>51</v>
      </c>
      <c r="R12" s="37" t="str">
        <f t="shared" si="3"/>
        <v>E</v>
      </c>
    </row>
    <row r="13" spans="1:18" ht="15.75" customHeight="1">
      <c r="A13" s="47" t="s">
        <v>80</v>
      </c>
      <c r="B13" s="47" t="s">
        <v>55</v>
      </c>
      <c r="C13" s="47" t="s">
        <v>81</v>
      </c>
      <c r="D13" s="47" t="s">
        <v>82</v>
      </c>
      <c r="E13" s="44">
        <v>14</v>
      </c>
      <c r="F13" s="45">
        <v>5</v>
      </c>
      <c r="G13" s="45">
        <v>8</v>
      </c>
      <c r="H13" s="45">
        <v>6</v>
      </c>
      <c r="I13" s="41">
        <v>22</v>
      </c>
      <c r="J13" s="42">
        <v>21</v>
      </c>
      <c r="K13" s="45"/>
      <c r="L13" s="37">
        <f t="shared" si="0"/>
        <v>22</v>
      </c>
      <c r="M13" s="43"/>
      <c r="N13" s="46"/>
      <c r="O13" s="45"/>
      <c r="P13" s="37">
        <f t="shared" si="1"/>
        <v>0</v>
      </c>
      <c r="Q13" s="37">
        <f t="shared" si="2"/>
        <v>55</v>
      </c>
      <c r="R13" s="37" t="str">
        <f t="shared" si="3"/>
        <v>E</v>
      </c>
    </row>
    <row r="14" spans="1:18" ht="15.75" customHeight="1">
      <c r="A14" s="47" t="s">
        <v>83</v>
      </c>
      <c r="B14" s="47" t="s">
        <v>55</v>
      </c>
      <c r="C14" s="47" t="s">
        <v>51</v>
      </c>
      <c r="D14" s="47" t="s">
        <v>84</v>
      </c>
      <c r="E14" s="44">
        <v>14</v>
      </c>
      <c r="F14" s="45">
        <v>10</v>
      </c>
      <c r="G14" s="45">
        <v>8</v>
      </c>
      <c r="H14" s="45">
        <v>12</v>
      </c>
      <c r="I14" s="41">
        <v>21</v>
      </c>
      <c r="J14" s="42"/>
      <c r="K14" s="45"/>
      <c r="L14" s="37">
        <f t="shared" si="0"/>
        <v>21</v>
      </c>
      <c r="M14" s="43"/>
      <c r="N14" s="46"/>
      <c r="O14" s="45"/>
      <c r="P14" s="37">
        <f t="shared" si="1"/>
        <v>0</v>
      </c>
      <c r="Q14" s="37">
        <f t="shared" si="2"/>
        <v>65</v>
      </c>
      <c r="R14" s="37" t="str">
        <f t="shared" si="3"/>
        <v>D</v>
      </c>
    </row>
    <row r="15" spans="1:18" ht="15.75" customHeight="1">
      <c r="A15" s="47" t="s">
        <v>85</v>
      </c>
      <c r="B15" s="47" t="s">
        <v>55</v>
      </c>
      <c r="C15" s="47" t="s">
        <v>86</v>
      </c>
      <c r="D15" s="47" t="s">
        <v>87</v>
      </c>
      <c r="E15" s="44">
        <v>14</v>
      </c>
      <c r="F15" s="45">
        <v>10</v>
      </c>
      <c r="G15" s="45">
        <v>8</v>
      </c>
      <c r="H15" s="45"/>
      <c r="I15" s="41">
        <v>31</v>
      </c>
      <c r="J15" s="42"/>
      <c r="K15" s="45"/>
      <c r="L15" s="37">
        <f t="shared" si="0"/>
        <v>31</v>
      </c>
      <c r="M15" s="43">
        <v>21.5</v>
      </c>
      <c r="N15" s="46"/>
      <c r="O15" s="45"/>
      <c r="P15" s="37">
        <f t="shared" si="1"/>
        <v>21.5</v>
      </c>
      <c r="Q15" s="37">
        <f t="shared" si="2"/>
        <v>84.5</v>
      </c>
      <c r="R15" s="37" t="str">
        <f t="shared" si="3"/>
        <v>B</v>
      </c>
    </row>
    <row r="16" spans="1:18" ht="15.75" customHeight="1">
      <c r="A16" s="47" t="s">
        <v>88</v>
      </c>
      <c r="B16" s="47" t="s">
        <v>55</v>
      </c>
      <c r="C16" s="47" t="s">
        <v>89</v>
      </c>
      <c r="D16" s="47" t="s">
        <v>90</v>
      </c>
      <c r="E16" s="44">
        <v>14</v>
      </c>
      <c r="F16" s="45"/>
      <c r="G16" s="45">
        <v>6</v>
      </c>
      <c r="H16" s="45">
        <v>12</v>
      </c>
      <c r="I16" s="41">
        <v>21</v>
      </c>
      <c r="J16" s="42"/>
      <c r="K16" s="45"/>
      <c r="L16" s="37">
        <f t="shared" si="0"/>
        <v>21</v>
      </c>
      <c r="M16" s="43"/>
      <c r="N16" s="46"/>
      <c r="O16" s="45"/>
      <c r="P16" s="37">
        <f t="shared" si="1"/>
        <v>0</v>
      </c>
      <c r="Q16" s="37">
        <f t="shared" si="2"/>
        <v>53</v>
      </c>
      <c r="R16" s="37" t="str">
        <f t="shared" si="3"/>
        <v>E</v>
      </c>
    </row>
    <row r="17" spans="1:18" ht="15.75" customHeight="1">
      <c r="A17" s="47" t="s">
        <v>91</v>
      </c>
      <c r="B17" s="47" t="s">
        <v>55</v>
      </c>
      <c r="C17" s="47" t="s">
        <v>92</v>
      </c>
      <c r="D17" s="47" t="s">
        <v>93</v>
      </c>
      <c r="E17" s="44">
        <v>13</v>
      </c>
      <c r="F17" s="45">
        <v>10</v>
      </c>
      <c r="G17" s="45">
        <v>7</v>
      </c>
      <c r="H17" s="45">
        <v>12</v>
      </c>
      <c r="I17" s="41">
        <v>17</v>
      </c>
      <c r="J17" s="42"/>
      <c r="K17" s="45"/>
      <c r="L17" s="37">
        <f t="shared" si="0"/>
        <v>17</v>
      </c>
      <c r="M17" s="43">
        <v>16.5</v>
      </c>
      <c r="N17" s="46"/>
      <c r="O17" s="45"/>
      <c r="P17" s="37">
        <f t="shared" si="1"/>
        <v>16.5</v>
      </c>
      <c r="Q17" s="37">
        <f t="shared" si="2"/>
        <v>75.5</v>
      </c>
      <c r="R17" s="37" t="str">
        <f t="shared" si="3"/>
        <v>C</v>
      </c>
    </row>
    <row r="18" spans="1:18" ht="15.75" customHeight="1">
      <c r="A18" s="47" t="s">
        <v>94</v>
      </c>
      <c r="B18" s="47" t="s">
        <v>55</v>
      </c>
      <c r="C18" s="47" t="s">
        <v>95</v>
      </c>
      <c r="D18" s="47" t="s">
        <v>96</v>
      </c>
      <c r="E18" s="44">
        <v>14</v>
      </c>
      <c r="F18" s="45">
        <v>10</v>
      </c>
      <c r="G18" s="45">
        <v>8</v>
      </c>
      <c r="H18" s="45"/>
      <c r="I18" s="41">
        <v>15</v>
      </c>
      <c r="J18" s="42"/>
      <c r="K18" s="45"/>
      <c r="L18" s="37">
        <f t="shared" si="0"/>
        <v>15</v>
      </c>
      <c r="M18" s="43">
        <v>18.5</v>
      </c>
      <c r="N18" s="46"/>
      <c r="O18" s="45"/>
      <c r="P18" s="37">
        <f t="shared" si="1"/>
        <v>18.5</v>
      </c>
      <c r="Q18" s="37">
        <f t="shared" si="2"/>
        <v>65.5</v>
      </c>
      <c r="R18" s="37" t="str">
        <f t="shared" si="3"/>
        <v>D</v>
      </c>
    </row>
    <row r="19" spans="1:18" ht="15.75" customHeight="1">
      <c r="A19" s="47" t="s">
        <v>97</v>
      </c>
      <c r="B19" s="47" t="s">
        <v>55</v>
      </c>
      <c r="C19" s="47" t="s">
        <v>98</v>
      </c>
      <c r="D19" s="47" t="s">
        <v>99</v>
      </c>
      <c r="E19" s="44">
        <v>14</v>
      </c>
      <c r="F19" s="45">
        <v>5</v>
      </c>
      <c r="G19" s="45">
        <v>8</v>
      </c>
      <c r="H19" s="45"/>
      <c r="I19" s="41">
        <v>20</v>
      </c>
      <c r="J19" s="42"/>
      <c r="K19" s="45"/>
      <c r="L19" s="37">
        <f t="shared" si="0"/>
        <v>20</v>
      </c>
      <c r="M19" s="43"/>
      <c r="N19" s="46"/>
      <c r="O19" s="45"/>
      <c r="P19" s="37">
        <f t="shared" si="1"/>
        <v>0</v>
      </c>
      <c r="Q19" s="37">
        <f t="shared" si="2"/>
        <v>47</v>
      </c>
      <c r="R19" s="37" t="str">
        <f t="shared" si="3"/>
        <v>F</v>
      </c>
    </row>
    <row r="20" spans="1:18" ht="15.75" customHeight="1">
      <c r="A20" s="47" t="s">
        <v>100</v>
      </c>
      <c r="B20" s="47" t="s">
        <v>55</v>
      </c>
      <c r="C20" s="47" t="s">
        <v>101</v>
      </c>
      <c r="D20" s="47" t="s">
        <v>102</v>
      </c>
      <c r="E20" s="44">
        <v>14</v>
      </c>
      <c r="F20" s="45">
        <v>5</v>
      </c>
      <c r="G20" s="45">
        <v>8</v>
      </c>
      <c r="H20" s="45">
        <v>12</v>
      </c>
      <c r="I20" s="41">
        <v>24</v>
      </c>
      <c r="J20" s="42">
        <v>26</v>
      </c>
      <c r="K20" s="45"/>
      <c r="L20" s="37">
        <f t="shared" si="0"/>
        <v>26</v>
      </c>
      <c r="M20" s="43"/>
      <c r="N20" s="46"/>
      <c r="O20" s="45"/>
      <c r="P20" s="37">
        <f t="shared" si="1"/>
        <v>0</v>
      </c>
      <c r="Q20" s="37">
        <f t="shared" si="2"/>
        <v>65</v>
      </c>
      <c r="R20" s="37" t="str">
        <f t="shared" si="3"/>
        <v>D</v>
      </c>
    </row>
    <row r="21" spans="1:18" ht="15.75" customHeight="1">
      <c r="A21" s="47" t="s">
        <v>103</v>
      </c>
      <c r="B21" s="47" t="s">
        <v>55</v>
      </c>
      <c r="C21" s="47" t="s">
        <v>104</v>
      </c>
      <c r="D21" s="47" t="s">
        <v>105</v>
      </c>
      <c r="E21" s="44">
        <v>14</v>
      </c>
      <c r="F21" s="45">
        <v>10</v>
      </c>
      <c r="G21" s="45">
        <v>8</v>
      </c>
      <c r="H21" s="45">
        <v>18</v>
      </c>
      <c r="I21" s="41">
        <v>21</v>
      </c>
      <c r="J21" s="42"/>
      <c r="K21" s="45"/>
      <c r="L21" s="37">
        <f t="shared" si="0"/>
        <v>21</v>
      </c>
      <c r="M21" s="43">
        <v>17</v>
      </c>
      <c r="N21" s="46"/>
      <c r="O21" s="45"/>
      <c r="P21" s="37">
        <f t="shared" si="1"/>
        <v>17</v>
      </c>
      <c r="Q21" s="37">
        <f t="shared" si="2"/>
        <v>88</v>
      </c>
      <c r="R21" s="37" t="str">
        <f t="shared" si="3"/>
        <v>B</v>
      </c>
    </row>
    <row r="22" spans="1:18" ht="15.75" customHeight="1">
      <c r="A22" s="47" t="s">
        <v>106</v>
      </c>
      <c r="B22" s="47" t="s">
        <v>55</v>
      </c>
      <c r="C22" s="47" t="s">
        <v>107</v>
      </c>
      <c r="D22" s="47" t="s">
        <v>108</v>
      </c>
      <c r="E22" s="44">
        <v>14</v>
      </c>
      <c r="F22" s="45"/>
      <c r="G22" s="45">
        <v>6</v>
      </c>
      <c r="H22" s="45">
        <v>12</v>
      </c>
      <c r="I22" s="41">
        <v>20</v>
      </c>
      <c r="J22" s="42"/>
      <c r="K22" s="45"/>
      <c r="L22" s="37">
        <f t="shared" si="0"/>
        <v>20</v>
      </c>
      <c r="M22" s="43"/>
      <c r="N22" s="46"/>
      <c r="O22" s="45"/>
      <c r="P22" s="37">
        <f t="shared" si="1"/>
        <v>0</v>
      </c>
      <c r="Q22" s="37">
        <f t="shared" si="2"/>
        <v>52</v>
      </c>
      <c r="R22" s="37" t="str">
        <f t="shared" si="3"/>
        <v>E</v>
      </c>
    </row>
    <row r="23" spans="1:18" s="29" customFormat="1" ht="15.75" customHeight="1">
      <c r="A23" s="47" t="s">
        <v>109</v>
      </c>
      <c r="B23" s="47" t="s">
        <v>55</v>
      </c>
      <c r="C23" s="47" t="s">
        <v>95</v>
      </c>
      <c r="D23" s="47" t="s">
        <v>110</v>
      </c>
      <c r="E23" s="44">
        <v>14</v>
      </c>
      <c r="F23" s="45">
        <v>5</v>
      </c>
      <c r="G23" s="45">
        <v>6</v>
      </c>
      <c r="H23" s="45">
        <v>12</v>
      </c>
      <c r="I23" s="41">
        <v>9</v>
      </c>
      <c r="J23" s="42">
        <v>7</v>
      </c>
      <c r="K23" s="45"/>
      <c r="L23" s="37">
        <f t="shared" si="0"/>
        <v>9</v>
      </c>
      <c r="M23" s="43">
        <v>7</v>
      </c>
      <c r="N23" s="46"/>
      <c r="O23" s="45"/>
      <c r="P23" s="37">
        <f t="shared" si="1"/>
        <v>7</v>
      </c>
      <c r="Q23" s="37">
        <f t="shared" si="2"/>
        <v>53</v>
      </c>
      <c r="R23" s="37" t="str">
        <f t="shared" si="3"/>
        <v>E</v>
      </c>
    </row>
    <row r="24" spans="1:18" ht="15.75" customHeight="1">
      <c r="A24" s="47" t="s">
        <v>111</v>
      </c>
      <c r="B24" s="47" t="s">
        <v>55</v>
      </c>
      <c r="C24" s="47" t="s">
        <v>112</v>
      </c>
      <c r="D24" s="47" t="s">
        <v>113</v>
      </c>
      <c r="E24" s="44">
        <v>14</v>
      </c>
      <c r="F24" s="45">
        <v>5</v>
      </c>
      <c r="G24" s="45">
        <v>8</v>
      </c>
      <c r="H24" s="45">
        <v>6</v>
      </c>
      <c r="I24" s="41">
        <v>27</v>
      </c>
      <c r="J24" s="42"/>
      <c r="K24" s="45"/>
      <c r="L24" s="37">
        <f t="shared" si="0"/>
        <v>27</v>
      </c>
      <c r="M24" s="43"/>
      <c r="N24" s="46"/>
      <c r="O24" s="45"/>
      <c r="P24" s="37">
        <f t="shared" si="1"/>
        <v>0</v>
      </c>
      <c r="Q24" s="37">
        <f t="shared" si="2"/>
        <v>60</v>
      </c>
      <c r="R24" s="37" t="str">
        <f t="shared" si="3"/>
        <v>D</v>
      </c>
    </row>
    <row r="25" spans="1:18" ht="15.75" customHeight="1">
      <c r="A25" s="47" t="s">
        <v>114</v>
      </c>
      <c r="B25" s="47" t="s">
        <v>55</v>
      </c>
      <c r="C25" s="47" t="s">
        <v>101</v>
      </c>
      <c r="D25" s="47" t="s">
        <v>115</v>
      </c>
      <c r="E25" s="44">
        <v>14</v>
      </c>
      <c r="F25" s="45">
        <v>10</v>
      </c>
      <c r="G25" s="45">
        <v>8</v>
      </c>
      <c r="H25" s="45">
        <v>18</v>
      </c>
      <c r="I25" s="41">
        <v>34</v>
      </c>
      <c r="J25" s="42"/>
      <c r="K25" s="45"/>
      <c r="L25" s="37">
        <f t="shared" si="0"/>
        <v>34</v>
      </c>
      <c r="M25" s="43">
        <v>28.5</v>
      </c>
      <c r="N25" s="46"/>
      <c r="O25" s="45"/>
      <c r="P25" s="37">
        <f t="shared" si="1"/>
        <v>28.5</v>
      </c>
      <c r="Q25" s="37">
        <f t="shared" si="2"/>
        <v>112.5</v>
      </c>
      <c r="R25" s="37" t="str">
        <f t="shared" si="3"/>
        <v>A</v>
      </c>
    </row>
    <row r="26" spans="1:18" ht="15.75" customHeight="1">
      <c r="A26" s="47" t="s">
        <v>117</v>
      </c>
      <c r="B26" s="47" t="s">
        <v>55</v>
      </c>
      <c r="C26" s="47" t="s">
        <v>118</v>
      </c>
      <c r="D26" s="47" t="s">
        <v>119</v>
      </c>
      <c r="E26" s="44">
        <v>14</v>
      </c>
      <c r="F26" s="45"/>
      <c r="G26" s="45"/>
      <c r="H26" s="45"/>
      <c r="I26" s="41">
        <v>22</v>
      </c>
      <c r="J26" s="42"/>
      <c r="K26" s="45"/>
      <c r="L26" s="37">
        <f t="shared" si="0"/>
        <v>22</v>
      </c>
      <c r="M26" s="43"/>
      <c r="N26" s="46"/>
      <c r="O26" s="45"/>
      <c r="P26" s="37">
        <f t="shared" si="1"/>
        <v>0</v>
      </c>
      <c r="Q26" s="37">
        <f t="shared" si="2"/>
        <v>36</v>
      </c>
      <c r="R26" s="37" t="str">
        <f t="shared" si="3"/>
        <v>F</v>
      </c>
    </row>
    <row r="27" spans="1:18" ht="15.75" customHeight="1">
      <c r="A27" s="47" t="s">
        <v>120</v>
      </c>
      <c r="B27" s="47" t="s">
        <v>55</v>
      </c>
      <c r="C27" s="47" t="s">
        <v>121</v>
      </c>
      <c r="D27" s="47" t="s">
        <v>122</v>
      </c>
      <c r="E27" s="44">
        <v>14</v>
      </c>
      <c r="F27" s="45"/>
      <c r="G27" s="45">
        <v>8</v>
      </c>
      <c r="H27" s="45"/>
      <c r="I27" s="41">
        <v>21</v>
      </c>
      <c r="J27" s="42"/>
      <c r="K27" s="45"/>
      <c r="L27" s="37">
        <f t="shared" si="0"/>
        <v>21</v>
      </c>
      <c r="M27" s="43">
        <v>31</v>
      </c>
      <c r="N27" s="46"/>
      <c r="O27" s="45"/>
      <c r="P27" s="37">
        <f t="shared" si="1"/>
        <v>31</v>
      </c>
      <c r="Q27" s="37">
        <f t="shared" si="2"/>
        <v>74</v>
      </c>
      <c r="R27" s="37" t="str">
        <f t="shared" si="3"/>
        <v>C</v>
      </c>
    </row>
    <row r="28" spans="1:18" ht="15.75" customHeight="1">
      <c r="A28" s="47" t="s">
        <v>123</v>
      </c>
      <c r="B28" s="47" t="s">
        <v>55</v>
      </c>
      <c r="C28" s="47" t="s">
        <v>124</v>
      </c>
      <c r="D28" s="47" t="s">
        <v>125</v>
      </c>
      <c r="E28" s="44">
        <v>14</v>
      </c>
      <c r="F28" s="45"/>
      <c r="G28" s="45"/>
      <c r="H28" s="45"/>
      <c r="I28" s="41"/>
      <c r="J28" s="42"/>
      <c r="K28" s="45"/>
      <c r="L28" s="37">
        <f t="shared" si="0"/>
        <v>0</v>
      </c>
      <c r="M28" s="43"/>
      <c r="N28" s="46"/>
      <c r="O28" s="45"/>
      <c r="P28" s="37">
        <f t="shared" si="1"/>
        <v>0</v>
      </c>
      <c r="Q28" s="37">
        <f t="shared" si="2"/>
        <v>14</v>
      </c>
      <c r="R28" s="37" t="str">
        <f t="shared" si="3"/>
        <v>F</v>
      </c>
    </row>
    <row r="29" spans="1:18" ht="15.75" customHeight="1">
      <c r="A29" s="47" t="s">
        <v>126</v>
      </c>
      <c r="B29" s="47" t="s">
        <v>55</v>
      </c>
      <c r="C29" s="47" t="s">
        <v>58</v>
      </c>
      <c r="D29" s="47" t="s">
        <v>127</v>
      </c>
      <c r="E29" s="44">
        <v>14</v>
      </c>
      <c r="F29" s="45">
        <v>6</v>
      </c>
      <c r="G29" s="45">
        <v>3</v>
      </c>
      <c r="H29" s="45">
        <v>6</v>
      </c>
      <c r="I29" s="41">
        <v>28</v>
      </c>
      <c r="J29" s="42"/>
      <c r="K29" s="45"/>
      <c r="L29" s="37">
        <f t="shared" si="0"/>
        <v>28</v>
      </c>
      <c r="M29" s="43"/>
      <c r="N29" s="46"/>
      <c r="O29" s="45"/>
      <c r="P29" s="37">
        <f t="shared" si="1"/>
        <v>0</v>
      </c>
      <c r="Q29" s="37">
        <f t="shared" si="2"/>
        <v>57</v>
      </c>
      <c r="R29" s="37" t="str">
        <f t="shared" si="3"/>
        <v>E</v>
      </c>
    </row>
    <row r="30" spans="1:18" ht="15.75" customHeight="1">
      <c r="A30" s="47" t="s">
        <v>128</v>
      </c>
      <c r="B30" s="47" t="s">
        <v>55</v>
      </c>
      <c r="C30" s="47" t="s">
        <v>129</v>
      </c>
      <c r="D30" s="47" t="s">
        <v>130</v>
      </c>
      <c r="E30" s="44">
        <v>14</v>
      </c>
      <c r="F30" s="45">
        <v>5</v>
      </c>
      <c r="G30" s="45">
        <v>7</v>
      </c>
      <c r="H30" s="45"/>
      <c r="I30" s="41">
        <v>21</v>
      </c>
      <c r="J30" s="42"/>
      <c r="K30" s="45"/>
      <c r="L30" s="37">
        <f t="shared" si="0"/>
        <v>21</v>
      </c>
      <c r="M30" s="43">
        <v>21</v>
      </c>
      <c r="N30" s="46"/>
      <c r="O30" s="45"/>
      <c r="P30" s="37">
        <f t="shared" si="1"/>
        <v>21</v>
      </c>
      <c r="Q30" s="37">
        <f t="shared" si="2"/>
        <v>68</v>
      </c>
      <c r="R30" s="37" t="str">
        <f t="shared" si="3"/>
        <v>D</v>
      </c>
    </row>
    <row r="31" spans="1:18" s="29" customFormat="1" ht="15.75" customHeight="1">
      <c r="A31" s="47" t="s">
        <v>131</v>
      </c>
      <c r="B31" s="47" t="s">
        <v>55</v>
      </c>
      <c r="C31" s="47" t="s">
        <v>132</v>
      </c>
      <c r="D31" s="47" t="s">
        <v>133</v>
      </c>
      <c r="E31" s="44">
        <v>14</v>
      </c>
      <c r="F31" s="45">
        <v>10</v>
      </c>
      <c r="G31" s="45">
        <v>8</v>
      </c>
      <c r="H31" s="45"/>
      <c r="I31" s="41">
        <v>32</v>
      </c>
      <c r="J31" s="42"/>
      <c r="K31" s="45"/>
      <c r="L31" s="37">
        <f t="shared" si="0"/>
        <v>32</v>
      </c>
      <c r="M31" s="43">
        <v>26</v>
      </c>
      <c r="N31" s="46"/>
      <c r="O31" s="45"/>
      <c r="P31" s="37">
        <f t="shared" si="1"/>
        <v>26</v>
      </c>
      <c r="Q31" s="37">
        <f t="shared" si="2"/>
        <v>90</v>
      </c>
      <c r="R31" s="37" t="str">
        <f t="shared" si="3"/>
        <v>A</v>
      </c>
    </row>
    <row r="32" spans="1:18" ht="15.75" customHeight="1">
      <c r="A32" s="47" t="s">
        <v>134</v>
      </c>
      <c r="B32" s="47" t="s">
        <v>55</v>
      </c>
      <c r="C32" s="47" t="s">
        <v>135</v>
      </c>
      <c r="D32" s="47" t="s">
        <v>136</v>
      </c>
      <c r="E32" s="44">
        <v>14</v>
      </c>
      <c r="F32" s="45"/>
      <c r="G32" s="45"/>
      <c r="H32" s="45"/>
      <c r="I32" s="41">
        <v>29</v>
      </c>
      <c r="J32" s="42"/>
      <c r="K32" s="45"/>
      <c r="L32" s="37">
        <f t="shared" si="0"/>
        <v>29</v>
      </c>
      <c r="M32" s="43">
        <v>28</v>
      </c>
      <c r="N32" s="46"/>
      <c r="O32" s="45"/>
      <c r="P32" s="37">
        <f t="shared" si="1"/>
        <v>28</v>
      </c>
      <c r="Q32" s="37">
        <f t="shared" si="2"/>
        <v>71</v>
      </c>
      <c r="R32" s="37" t="str">
        <f t="shared" si="3"/>
        <v>C</v>
      </c>
    </row>
    <row r="33" spans="1:18" ht="15.75" customHeight="1">
      <c r="A33" s="47" t="s">
        <v>137</v>
      </c>
      <c r="B33" s="47" t="s">
        <v>55</v>
      </c>
      <c r="C33" s="47" t="s">
        <v>138</v>
      </c>
      <c r="D33" s="47" t="s">
        <v>139</v>
      </c>
      <c r="E33" s="44">
        <v>14</v>
      </c>
      <c r="F33" s="45">
        <v>5</v>
      </c>
      <c r="G33" s="45">
        <v>4</v>
      </c>
      <c r="H33" s="45">
        <v>12</v>
      </c>
      <c r="I33" s="41">
        <v>24</v>
      </c>
      <c r="J33" s="42"/>
      <c r="K33" s="45"/>
      <c r="L33" s="37">
        <f t="shared" si="0"/>
        <v>24</v>
      </c>
      <c r="M33" s="43">
        <v>12</v>
      </c>
      <c r="N33" s="46"/>
      <c r="O33" s="45"/>
      <c r="P33" s="37">
        <f t="shared" si="1"/>
        <v>12</v>
      </c>
      <c r="Q33" s="37">
        <f t="shared" si="2"/>
        <v>71</v>
      </c>
      <c r="R33" s="37" t="str">
        <f t="shared" si="3"/>
        <v>C</v>
      </c>
    </row>
    <row r="34" spans="1:18" ht="15.75" customHeight="1">
      <c r="A34" s="47" t="s">
        <v>140</v>
      </c>
      <c r="B34" s="47" t="s">
        <v>55</v>
      </c>
      <c r="C34" s="47" t="s">
        <v>141</v>
      </c>
      <c r="D34" s="47" t="s">
        <v>142</v>
      </c>
      <c r="E34" s="44">
        <v>14</v>
      </c>
      <c r="F34" s="45">
        <v>10</v>
      </c>
      <c r="G34" s="45">
        <v>8</v>
      </c>
      <c r="H34" s="45"/>
      <c r="I34" s="41">
        <v>30</v>
      </c>
      <c r="J34" s="42"/>
      <c r="K34" s="45"/>
      <c r="L34" s="37">
        <f t="shared" si="0"/>
        <v>30</v>
      </c>
      <c r="M34" s="43">
        <v>24.5</v>
      </c>
      <c r="N34" s="46"/>
      <c r="O34" s="45"/>
      <c r="P34" s="37">
        <f t="shared" si="1"/>
        <v>24.5</v>
      </c>
      <c r="Q34" s="37">
        <f t="shared" si="2"/>
        <v>86.5</v>
      </c>
      <c r="R34" s="37" t="str">
        <f t="shared" si="3"/>
        <v>B</v>
      </c>
    </row>
    <row r="35" spans="1:18" ht="15.75" customHeight="1">
      <c r="A35" s="47" t="s">
        <v>143</v>
      </c>
      <c r="B35" s="47" t="s">
        <v>55</v>
      </c>
      <c r="C35" s="47" t="s">
        <v>61</v>
      </c>
      <c r="D35" s="47" t="s">
        <v>144</v>
      </c>
      <c r="E35" s="44">
        <v>14</v>
      </c>
      <c r="F35" s="45">
        <v>5</v>
      </c>
      <c r="G35" s="45"/>
      <c r="H35" s="45"/>
      <c r="I35" s="41"/>
      <c r="J35" s="42">
        <v>15</v>
      </c>
      <c r="K35" s="45"/>
      <c r="L35" s="37">
        <f t="shared" si="0"/>
        <v>15</v>
      </c>
      <c r="M35" s="43">
        <v>14.5</v>
      </c>
      <c r="N35" s="46"/>
      <c r="O35" s="45"/>
      <c r="P35" s="37">
        <f t="shared" si="1"/>
        <v>14.5</v>
      </c>
      <c r="Q35" s="37">
        <f t="shared" si="2"/>
        <v>48.5</v>
      </c>
      <c r="R35" s="37" t="str">
        <f t="shared" si="3"/>
        <v>F</v>
      </c>
    </row>
    <row r="36" spans="1:18" ht="15.75" customHeight="1">
      <c r="A36" s="47" t="s">
        <v>145</v>
      </c>
      <c r="B36" s="47" t="s">
        <v>55</v>
      </c>
      <c r="C36" s="47" t="s">
        <v>146</v>
      </c>
      <c r="D36" s="47" t="s">
        <v>147</v>
      </c>
      <c r="E36" s="44">
        <v>14</v>
      </c>
      <c r="F36" s="45"/>
      <c r="G36" s="45"/>
      <c r="H36" s="45"/>
      <c r="I36" s="41"/>
      <c r="J36" s="42">
        <v>34</v>
      </c>
      <c r="K36" s="45"/>
      <c r="L36" s="37">
        <f t="shared" si="0"/>
        <v>34</v>
      </c>
      <c r="M36" s="43">
        <v>32</v>
      </c>
      <c r="N36" s="46"/>
      <c r="O36" s="45"/>
      <c r="P36" s="37">
        <f t="shared" si="1"/>
        <v>32</v>
      </c>
      <c r="Q36" s="37">
        <f t="shared" si="2"/>
        <v>80</v>
      </c>
      <c r="R36" s="37" t="str">
        <f t="shared" si="3"/>
        <v>B</v>
      </c>
    </row>
    <row r="37" spans="1:18" ht="15.75" customHeight="1">
      <c r="A37" s="47" t="s">
        <v>148</v>
      </c>
      <c r="B37" s="47" t="s">
        <v>55</v>
      </c>
      <c r="C37" s="47" t="s">
        <v>149</v>
      </c>
      <c r="D37" s="47" t="s">
        <v>150</v>
      </c>
      <c r="E37" s="44">
        <v>14</v>
      </c>
      <c r="F37" s="45">
        <v>5</v>
      </c>
      <c r="G37" s="45">
        <v>3</v>
      </c>
      <c r="H37" s="45"/>
      <c r="I37" s="41"/>
      <c r="J37" s="42">
        <v>6</v>
      </c>
      <c r="K37" s="45"/>
      <c r="L37" s="37">
        <f t="shared" si="0"/>
        <v>6</v>
      </c>
      <c r="M37" s="43"/>
      <c r="N37" s="46"/>
      <c r="O37" s="45"/>
      <c r="P37" s="37">
        <f t="shared" si="1"/>
        <v>0</v>
      </c>
      <c r="Q37" s="37">
        <f t="shared" si="2"/>
        <v>28</v>
      </c>
      <c r="R37" s="37" t="str">
        <f t="shared" si="3"/>
        <v>F</v>
      </c>
    </row>
    <row r="38" spans="1:18" ht="15.75" customHeight="1">
      <c r="A38" s="47" t="s">
        <v>151</v>
      </c>
      <c r="B38" s="47" t="s">
        <v>55</v>
      </c>
      <c r="C38" s="47" t="s">
        <v>152</v>
      </c>
      <c r="D38" s="47" t="s">
        <v>153</v>
      </c>
      <c r="E38" s="44">
        <v>14</v>
      </c>
      <c r="F38" s="46">
        <v>10</v>
      </c>
      <c r="G38" s="45">
        <v>8</v>
      </c>
      <c r="H38" s="45">
        <v>12</v>
      </c>
      <c r="I38" s="41">
        <v>23</v>
      </c>
      <c r="J38" s="42"/>
      <c r="K38" s="45"/>
      <c r="L38" s="37">
        <f t="shared" si="0"/>
        <v>23</v>
      </c>
      <c r="M38" s="43">
        <v>18</v>
      </c>
      <c r="N38" s="46"/>
      <c r="O38" s="45"/>
      <c r="P38" s="37">
        <f t="shared" si="1"/>
        <v>18</v>
      </c>
      <c r="Q38" s="37">
        <f t="shared" si="2"/>
        <v>85</v>
      </c>
      <c r="R38" s="37" t="str">
        <f t="shared" si="3"/>
        <v>B</v>
      </c>
    </row>
    <row r="39" spans="1:18" ht="15.75" customHeight="1">
      <c r="A39" s="47" t="s">
        <v>154</v>
      </c>
      <c r="B39" s="47" t="s">
        <v>55</v>
      </c>
      <c r="C39" s="47" t="s">
        <v>155</v>
      </c>
      <c r="D39" s="47" t="s">
        <v>156</v>
      </c>
      <c r="E39" s="44">
        <v>14</v>
      </c>
      <c r="F39" s="45">
        <v>5</v>
      </c>
      <c r="G39" s="45">
        <v>8</v>
      </c>
      <c r="H39" s="45"/>
      <c r="I39" s="41">
        <v>12</v>
      </c>
      <c r="J39" s="42"/>
      <c r="K39" s="45"/>
      <c r="L39" s="37">
        <f t="shared" si="0"/>
        <v>12</v>
      </c>
      <c r="M39" s="43">
        <v>4.5</v>
      </c>
      <c r="N39" s="46"/>
      <c r="O39" s="45"/>
      <c r="P39" s="37">
        <f t="shared" si="1"/>
        <v>4.5</v>
      </c>
      <c r="Q39" s="37">
        <f t="shared" si="2"/>
        <v>43.5</v>
      </c>
      <c r="R39" s="37" t="str">
        <f t="shared" si="3"/>
        <v>F</v>
      </c>
    </row>
    <row r="40" spans="1:18" ht="15.75" customHeight="1">
      <c r="A40" s="47" t="s">
        <v>157</v>
      </c>
      <c r="B40" s="47" t="s">
        <v>55</v>
      </c>
      <c r="C40" s="47" t="s">
        <v>92</v>
      </c>
      <c r="D40" s="47" t="s">
        <v>158</v>
      </c>
      <c r="E40" s="44">
        <v>14</v>
      </c>
      <c r="F40" s="45"/>
      <c r="G40" s="45"/>
      <c r="H40" s="45"/>
      <c r="I40" s="41"/>
      <c r="J40" s="42">
        <v>15</v>
      </c>
      <c r="K40" s="45"/>
      <c r="L40" s="37">
        <f t="shared" si="0"/>
        <v>15</v>
      </c>
      <c r="M40" s="43">
        <v>7.5</v>
      </c>
      <c r="N40" s="46"/>
      <c r="O40" s="45"/>
      <c r="P40" s="37">
        <f t="shared" si="1"/>
        <v>7.5</v>
      </c>
      <c r="Q40" s="37">
        <f t="shared" si="2"/>
        <v>36.5</v>
      </c>
      <c r="R40" s="37" t="str">
        <f t="shared" si="3"/>
        <v>F</v>
      </c>
    </row>
    <row r="41" spans="1:18" ht="15.75" customHeight="1">
      <c r="A41" s="47" t="s">
        <v>54</v>
      </c>
      <c r="B41" s="47" t="s">
        <v>159</v>
      </c>
      <c r="C41" s="47" t="s">
        <v>95</v>
      </c>
      <c r="D41" s="47" t="s">
        <v>160</v>
      </c>
      <c r="E41" s="44">
        <v>14</v>
      </c>
      <c r="F41" s="45"/>
      <c r="G41" s="45"/>
      <c r="H41" s="45"/>
      <c r="I41" s="41">
        <v>24</v>
      </c>
      <c r="J41" s="42"/>
      <c r="K41" s="45"/>
      <c r="L41" s="37">
        <f t="shared" si="0"/>
        <v>24</v>
      </c>
      <c r="M41" s="43">
        <v>25</v>
      </c>
      <c r="N41" s="46"/>
      <c r="O41" s="45"/>
      <c r="P41" s="37">
        <f t="shared" si="1"/>
        <v>25</v>
      </c>
      <c r="Q41" s="37">
        <f t="shared" si="2"/>
        <v>63</v>
      </c>
      <c r="R41" s="37" t="str">
        <f t="shared" si="3"/>
        <v>D</v>
      </c>
    </row>
    <row r="42" spans="1:18" ht="15.75" customHeight="1">
      <c r="A42" s="47" t="s">
        <v>161</v>
      </c>
      <c r="B42" s="47" t="s">
        <v>159</v>
      </c>
      <c r="C42" s="47" t="s">
        <v>162</v>
      </c>
      <c r="D42" s="47" t="s">
        <v>125</v>
      </c>
      <c r="E42" s="44">
        <v>14</v>
      </c>
      <c r="F42" s="45">
        <v>5</v>
      </c>
      <c r="G42" s="45">
        <v>8</v>
      </c>
      <c r="H42" s="45"/>
      <c r="I42" s="41">
        <v>24</v>
      </c>
      <c r="J42" s="42"/>
      <c r="K42" s="45"/>
      <c r="L42" s="37">
        <f t="shared" si="0"/>
        <v>24</v>
      </c>
      <c r="M42" s="43">
        <v>2</v>
      </c>
      <c r="N42" s="46"/>
      <c r="O42" s="45"/>
      <c r="P42" s="37">
        <f t="shared" si="1"/>
        <v>2</v>
      </c>
      <c r="Q42" s="37">
        <f t="shared" si="2"/>
        <v>53</v>
      </c>
      <c r="R42" s="37" t="str">
        <f t="shared" si="3"/>
        <v>E</v>
      </c>
    </row>
    <row r="43" spans="1:18" ht="15.75" customHeight="1">
      <c r="A43" s="47" t="s">
        <v>163</v>
      </c>
      <c r="B43" s="47" t="s">
        <v>159</v>
      </c>
      <c r="C43" s="47" t="s">
        <v>164</v>
      </c>
      <c r="D43" s="47" t="s">
        <v>144</v>
      </c>
      <c r="E43" s="44">
        <v>14</v>
      </c>
      <c r="F43" s="45">
        <v>5</v>
      </c>
      <c r="G43" s="45">
        <v>8</v>
      </c>
      <c r="H43" s="45">
        <v>14</v>
      </c>
      <c r="I43" s="41">
        <v>7</v>
      </c>
      <c r="J43" s="42">
        <v>19</v>
      </c>
      <c r="K43" s="45"/>
      <c r="L43" s="37">
        <f t="shared" si="0"/>
        <v>19</v>
      </c>
      <c r="M43" s="43">
        <v>10.5</v>
      </c>
      <c r="N43" s="46"/>
      <c r="O43" s="45"/>
      <c r="P43" s="37">
        <f t="shared" si="1"/>
        <v>10.5</v>
      </c>
      <c r="Q43" s="37">
        <f t="shared" si="2"/>
        <v>70.5</v>
      </c>
      <c r="R43" s="37" t="str">
        <f t="shared" si="3"/>
        <v>C</v>
      </c>
    </row>
    <row r="44" spans="1:18" ht="15.75" customHeight="1">
      <c r="A44" s="47" t="s">
        <v>165</v>
      </c>
      <c r="B44" s="47" t="s">
        <v>159</v>
      </c>
      <c r="C44" s="47" t="s">
        <v>166</v>
      </c>
      <c r="D44" s="47" t="s">
        <v>167</v>
      </c>
      <c r="E44" s="44">
        <v>14</v>
      </c>
      <c r="F44" s="45"/>
      <c r="G44" s="45"/>
      <c r="H44" s="45"/>
      <c r="I44" s="41">
        <v>30</v>
      </c>
      <c r="J44" s="42"/>
      <c r="K44" s="45"/>
      <c r="L44" s="37">
        <f t="shared" si="0"/>
        <v>30</v>
      </c>
      <c r="M44" s="43">
        <v>30</v>
      </c>
      <c r="N44" s="46"/>
      <c r="O44" s="45"/>
      <c r="P44" s="37">
        <f t="shared" si="1"/>
        <v>30</v>
      </c>
      <c r="Q44" s="37">
        <f t="shared" si="2"/>
        <v>74</v>
      </c>
      <c r="R44" s="37" t="str">
        <f t="shared" si="3"/>
        <v>C</v>
      </c>
    </row>
    <row r="45" spans="1:18" ht="15.75" customHeight="1">
      <c r="A45" s="47" t="s">
        <v>53</v>
      </c>
      <c r="B45" s="47" t="s">
        <v>159</v>
      </c>
      <c r="C45" s="47" t="s">
        <v>164</v>
      </c>
      <c r="D45" s="47" t="s">
        <v>168</v>
      </c>
      <c r="E45" s="44">
        <v>14</v>
      </c>
      <c r="F45" s="45"/>
      <c r="G45" s="45"/>
      <c r="H45" s="45"/>
      <c r="I45" s="41">
        <v>12</v>
      </c>
      <c r="J45" s="42"/>
      <c r="K45" s="45"/>
      <c r="L45" s="37">
        <f t="shared" si="0"/>
        <v>12</v>
      </c>
      <c r="M45" s="43"/>
      <c r="N45" s="46"/>
      <c r="O45" s="45"/>
      <c r="P45" s="37">
        <f t="shared" si="1"/>
        <v>0</v>
      </c>
      <c r="Q45" s="37">
        <f t="shared" si="2"/>
        <v>26</v>
      </c>
      <c r="R45" s="37" t="str">
        <f t="shared" si="3"/>
        <v>F</v>
      </c>
    </row>
    <row r="46" spans="1:18" ht="15.75" customHeight="1">
      <c r="A46" s="47" t="s">
        <v>169</v>
      </c>
      <c r="B46" s="47" t="s">
        <v>159</v>
      </c>
      <c r="C46" s="47" t="s">
        <v>170</v>
      </c>
      <c r="D46" s="47" t="s">
        <v>171</v>
      </c>
      <c r="E46" s="44">
        <v>14</v>
      </c>
      <c r="F46" s="45">
        <v>6</v>
      </c>
      <c r="G46" s="45">
        <v>4</v>
      </c>
      <c r="H46" s="45"/>
      <c r="I46" s="41">
        <v>18</v>
      </c>
      <c r="J46" s="42"/>
      <c r="K46" s="45"/>
      <c r="L46" s="37">
        <f t="shared" si="0"/>
        <v>18</v>
      </c>
      <c r="M46" s="43">
        <v>16</v>
      </c>
      <c r="N46" s="46"/>
      <c r="O46" s="45"/>
      <c r="P46" s="37">
        <f t="shared" si="1"/>
        <v>16</v>
      </c>
      <c r="Q46" s="37">
        <f t="shared" si="2"/>
        <v>58</v>
      </c>
      <c r="R46" s="37" t="str">
        <f t="shared" si="3"/>
        <v>E</v>
      </c>
    </row>
    <row r="47" spans="1:18" ht="15.75" customHeight="1">
      <c r="A47" s="47" t="s">
        <v>77</v>
      </c>
      <c r="B47" s="47" t="s">
        <v>159</v>
      </c>
      <c r="C47" s="47" t="s">
        <v>172</v>
      </c>
      <c r="D47" s="47" t="s">
        <v>173</v>
      </c>
      <c r="E47" s="44">
        <v>14</v>
      </c>
      <c r="F47" s="45"/>
      <c r="G47" s="45"/>
      <c r="H47" s="45"/>
      <c r="I47" s="41">
        <v>3</v>
      </c>
      <c r="J47" s="42">
        <v>31</v>
      </c>
      <c r="K47" s="45"/>
      <c r="L47" s="37">
        <f t="shared" si="0"/>
        <v>31</v>
      </c>
      <c r="M47" s="43">
        <v>31</v>
      </c>
      <c r="N47" s="46"/>
      <c r="O47" s="45"/>
      <c r="P47" s="37">
        <f t="shared" si="1"/>
        <v>31</v>
      </c>
      <c r="Q47" s="37">
        <f t="shared" si="2"/>
        <v>76</v>
      </c>
      <c r="R47" s="37" t="str">
        <f t="shared" si="3"/>
        <v>C</v>
      </c>
    </row>
    <row r="48" spans="1:18" ht="15.75" customHeight="1">
      <c r="A48" s="47" t="s">
        <v>91</v>
      </c>
      <c r="B48" s="47" t="s">
        <v>159</v>
      </c>
      <c r="C48" s="47" t="s">
        <v>174</v>
      </c>
      <c r="D48" s="47" t="s">
        <v>175</v>
      </c>
      <c r="E48" s="44">
        <v>14</v>
      </c>
      <c r="F48" s="45"/>
      <c r="G48" s="45">
        <v>8</v>
      </c>
      <c r="H48" s="45"/>
      <c r="I48" s="41"/>
      <c r="J48" s="42"/>
      <c r="K48" s="45"/>
      <c r="L48" s="37">
        <f t="shared" si="0"/>
        <v>0</v>
      </c>
      <c r="M48" s="43"/>
      <c r="N48" s="46"/>
      <c r="O48" s="45"/>
      <c r="P48" s="37">
        <f t="shared" si="1"/>
        <v>0</v>
      </c>
      <c r="Q48" s="37">
        <f t="shared" si="2"/>
        <v>22</v>
      </c>
      <c r="R48" s="37" t="str">
        <f t="shared" si="3"/>
        <v>F</v>
      </c>
    </row>
    <row r="49" spans="1:18" ht="15.75" customHeight="1">
      <c r="A49" s="47" t="s">
        <v>176</v>
      </c>
      <c r="B49" s="47" t="s">
        <v>159</v>
      </c>
      <c r="C49" s="47" t="s">
        <v>177</v>
      </c>
      <c r="D49" s="47" t="s">
        <v>178</v>
      </c>
      <c r="E49" s="44">
        <v>14</v>
      </c>
      <c r="F49" s="45"/>
      <c r="G49" s="45"/>
      <c r="H49" s="45"/>
      <c r="I49" s="41"/>
      <c r="J49" s="42">
        <v>12</v>
      </c>
      <c r="K49" s="45"/>
      <c r="L49" s="37">
        <f t="shared" si="0"/>
        <v>12</v>
      </c>
      <c r="M49" s="43"/>
      <c r="N49" s="46"/>
      <c r="O49" s="45"/>
      <c r="P49" s="37">
        <f t="shared" si="1"/>
        <v>0</v>
      </c>
      <c r="Q49" s="37">
        <f t="shared" si="2"/>
        <v>26</v>
      </c>
      <c r="R49" s="37" t="str">
        <f t="shared" si="3"/>
        <v>F</v>
      </c>
    </row>
    <row r="50" spans="1:18" ht="15.75" customHeight="1">
      <c r="A50" s="47" t="s">
        <v>179</v>
      </c>
      <c r="B50" s="47" t="s">
        <v>159</v>
      </c>
      <c r="C50" s="47" t="s">
        <v>180</v>
      </c>
      <c r="D50" s="47" t="s">
        <v>181</v>
      </c>
      <c r="E50" s="44">
        <v>14</v>
      </c>
      <c r="F50" s="45">
        <v>5</v>
      </c>
      <c r="G50" s="45">
        <v>8</v>
      </c>
      <c r="H50" s="45">
        <v>12</v>
      </c>
      <c r="I50" s="41">
        <v>23</v>
      </c>
      <c r="J50" s="42"/>
      <c r="K50" s="45"/>
      <c r="L50" s="37">
        <f t="shared" si="0"/>
        <v>23</v>
      </c>
      <c r="M50" s="43">
        <v>15</v>
      </c>
      <c r="N50" s="46"/>
      <c r="O50" s="45"/>
      <c r="P50" s="37">
        <f t="shared" si="1"/>
        <v>15</v>
      </c>
      <c r="Q50" s="37">
        <f t="shared" si="2"/>
        <v>77</v>
      </c>
      <c r="R50" s="37" t="str">
        <f t="shared" si="3"/>
        <v>C</v>
      </c>
    </row>
    <row r="51" spans="1:18" ht="15.75" customHeight="1">
      <c r="A51" s="47" t="s">
        <v>182</v>
      </c>
      <c r="B51" s="47" t="s">
        <v>159</v>
      </c>
      <c r="C51" s="47" t="s">
        <v>183</v>
      </c>
      <c r="D51" s="47" t="s">
        <v>116</v>
      </c>
      <c r="E51" s="44">
        <v>14</v>
      </c>
      <c r="F51" s="45"/>
      <c r="G51" s="45">
        <v>8</v>
      </c>
      <c r="H51" s="45"/>
      <c r="I51" s="41">
        <v>7</v>
      </c>
      <c r="J51" s="42"/>
      <c r="K51" s="45"/>
      <c r="L51" s="37">
        <f t="shared" si="0"/>
        <v>7</v>
      </c>
      <c r="M51" s="43"/>
      <c r="N51" s="46"/>
      <c r="O51" s="45"/>
      <c r="P51" s="37">
        <f t="shared" si="1"/>
        <v>0</v>
      </c>
      <c r="Q51" s="37">
        <f t="shared" si="2"/>
        <v>29</v>
      </c>
      <c r="R51" s="37" t="str">
        <f t="shared" si="3"/>
        <v>F</v>
      </c>
    </row>
    <row r="52" spans="1:18" ht="15.75" customHeight="1">
      <c r="A52" s="47" t="s">
        <v>184</v>
      </c>
      <c r="B52" s="47" t="s">
        <v>159</v>
      </c>
      <c r="C52" s="47" t="s">
        <v>185</v>
      </c>
      <c r="D52" s="47" t="s">
        <v>186</v>
      </c>
      <c r="E52" s="44">
        <v>14</v>
      </c>
      <c r="F52" s="45">
        <v>5</v>
      </c>
      <c r="G52" s="45"/>
      <c r="H52" s="45">
        <v>6</v>
      </c>
      <c r="I52" s="41">
        <v>20</v>
      </c>
      <c r="J52" s="42"/>
      <c r="K52" s="45"/>
      <c r="L52" s="37">
        <f t="shared" si="0"/>
        <v>20</v>
      </c>
      <c r="M52" s="43"/>
      <c r="N52" s="46"/>
      <c r="O52" s="45"/>
      <c r="P52" s="37">
        <f t="shared" si="1"/>
        <v>0</v>
      </c>
      <c r="Q52" s="37">
        <f t="shared" si="2"/>
        <v>45</v>
      </c>
      <c r="R52" s="37" t="str">
        <f t="shared" si="3"/>
        <v>F</v>
      </c>
    </row>
    <row r="53" spans="1:18" ht="15.75" customHeight="1">
      <c r="A53" s="48" t="s">
        <v>187</v>
      </c>
      <c r="B53" s="48" t="s">
        <v>159</v>
      </c>
      <c r="C53" s="47" t="s">
        <v>166</v>
      </c>
      <c r="D53" s="47" t="s">
        <v>188</v>
      </c>
      <c r="E53" s="44">
        <v>14</v>
      </c>
      <c r="F53" s="45">
        <v>6</v>
      </c>
      <c r="G53" s="45"/>
      <c r="H53" s="45">
        <v>6</v>
      </c>
      <c r="I53" s="41"/>
      <c r="J53" s="42">
        <v>26</v>
      </c>
      <c r="K53" s="45"/>
      <c r="L53" s="37">
        <f t="shared" si="0"/>
        <v>26</v>
      </c>
      <c r="M53" s="43">
        <v>0</v>
      </c>
      <c r="N53" s="46"/>
      <c r="O53" s="45"/>
      <c r="P53" s="37">
        <f aca="true" t="shared" si="4" ref="P53:P63">MAX(M53,N53,O53)</f>
        <v>0</v>
      </c>
      <c r="Q53" s="37">
        <f t="shared" si="2"/>
        <v>52</v>
      </c>
      <c r="R53" s="37" t="str">
        <f t="shared" si="3"/>
        <v>E</v>
      </c>
    </row>
    <row r="54" spans="1:18" ht="15.75" customHeight="1">
      <c r="A54" s="48" t="s">
        <v>189</v>
      </c>
      <c r="B54" s="48" t="s">
        <v>159</v>
      </c>
      <c r="C54" s="47" t="s">
        <v>190</v>
      </c>
      <c r="D54" s="47" t="s">
        <v>115</v>
      </c>
      <c r="E54" s="44">
        <v>14</v>
      </c>
      <c r="F54" s="45">
        <v>10</v>
      </c>
      <c r="G54" s="45">
        <v>7</v>
      </c>
      <c r="H54" s="45"/>
      <c r="I54" s="41">
        <v>19</v>
      </c>
      <c r="J54" s="42"/>
      <c r="K54" s="45"/>
      <c r="L54" s="37">
        <f t="shared" si="0"/>
        <v>19</v>
      </c>
      <c r="M54" s="43">
        <v>16</v>
      </c>
      <c r="N54" s="46"/>
      <c r="O54" s="45"/>
      <c r="P54" s="37">
        <f t="shared" si="4"/>
        <v>16</v>
      </c>
      <c r="Q54" s="37">
        <f t="shared" si="2"/>
        <v>66</v>
      </c>
      <c r="R54" s="37" t="str">
        <f t="shared" si="3"/>
        <v>D</v>
      </c>
    </row>
    <row r="55" spans="1:18" ht="15.75" customHeight="1">
      <c r="A55" s="48" t="s">
        <v>191</v>
      </c>
      <c r="B55" s="48" t="s">
        <v>159</v>
      </c>
      <c r="C55" s="47" t="s">
        <v>192</v>
      </c>
      <c r="D55" s="47" t="s">
        <v>193</v>
      </c>
      <c r="E55" s="44">
        <v>14</v>
      </c>
      <c r="F55" s="45"/>
      <c r="G55" s="45"/>
      <c r="H55" s="45"/>
      <c r="I55" s="41"/>
      <c r="J55" s="42"/>
      <c r="K55" s="45"/>
      <c r="L55" s="37">
        <f t="shared" si="0"/>
        <v>0</v>
      </c>
      <c r="M55" s="43"/>
      <c r="N55" s="46"/>
      <c r="O55" s="45"/>
      <c r="P55" s="37">
        <f t="shared" si="4"/>
        <v>0</v>
      </c>
      <c r="Q55" s="37">
        <f t="shared" si="2"/>
        <v>14</v>
      </c>
      <c r="R55" s="37" t="str">
        <f t="shared" si="3"/>
        <v>F</v>
      </c>
    </row>
    <row r="56" spans="1:18" ht="15.75" customHeight="1">
      <c r="A56" s="48" t="s">
        <v>194</v>
      </c>
      <c r="B56" s="48" t="s">
        <v>159</v>
      </c>
      <c r="C56" s="47" t="s">
        <v>195</v>
      </c>
      <c r="D56" s="47" t="s">
        <v>196</v>
      </c>
      <c r="E56" s="44">
        <v>14</v>
      </c>
      <c r="F56" s="45"/>
      <c r="G56" s="45"/>
      <c r="H56" s="45"/>
      <c r="I56" s="41">
        <v>21</v>
      </c>
      <c r="J56" s="42"/>
      <c r="K56" s="45"/>
      <c r="L56" s="37">
        <f t="shared" si="0"/>
        <v>21</v>
      </c>
      <c r="M56" s="43"/>
      <c r="N56" s="46"/>
      <c r="O56" s="45"/>
      <c r="P56" s="37">
        <f t="shared" si="4"/>
        <v>0</v>
      </c>
      <c r="Q56" s="37">
        <f t="shared" si="2"/>
        <v>35</v>
      </c>
      <c r="R56" s="37" t="str">
        <f t="shared" si="3"/>
        <v>F</v>
      </c>
    </row>
    <row r="57" spans="1:18" ht="15.75" customHeight="1">
      <c r="A57" s="48" t="s">
        <v>77</v>
      </c>
      <c r="B57" s="48" t="s">
        <v>197</v>
      </c>
      <c r="C57" s="47" t="s">
        <v>198</v>
      </c>
      <c r="D57" s="47" t="s">
        <v>199</v>
      </c>
      <c r="E57" s="44">
        <v>14</v>
      </c>
      <c r="F57" s="45"/>
      <c r="G57" s="45"/>
      <c r="H57" s="45"/>
      <c r="I57" s="41">
        <v>33</v>
      </c>
      <c r="J57" s="42"/>
      <c r="K57" s="45"/>
      <c r="L57" s="37">
        <f aca="true" t="shared" si="5" ref="L57:L63">MAX(I57,J57,K57)</f>
        <v>33</v>
      </c>
      <c r="M57" s="43">
        <v>29</v>
      </c>
      <c r="N57" s="46"/>
      <c r="O57" s="45"/>
      <c r="P57" s="37">
        <f t="shared" si="4"/>
        <v>29</v>
      </c>
      <c r="Q57" s="37">
        <f aca="true" t="shared" si="6" ref="Q57:Q64">E57+G57+L57+P57+F57+H57</f>
        <v>76</v>
      </c>
      <c r="R57" s="37" t="str">
        <f aca="true" t="shared" si="7" ref="R57:R64">IF(Q57&gt;=90,"A",IF(Q57&gt;=80,"B",IF(Q57&gt;=70,"C",IF(Q57&gt;=60,"D",IF(Q57&gt;=50,"E","F")))))</f>
        <v>C</v>
      </c>
    </row>
    <row r="58" spans="1:18" ht="15.75" customHeight="1">
      <c r="A58" s="48" t="s">
        <v>91</v>
      </c>
      <c r="B58" s="48" t="s">
        <v>197</v>
      </c>
      <c r="C58" s="47" t="s">
        <v>92</v>
      </c>
      <c r="D58" s="47" t="s">
        <v>200</v>
      </c>
      <c r="E58" s="44">
        <v>14</v>
      </c>
      <c r="F58" s="45"/>
      <c r="G58" s="45"/>
      <c r="H58" s="45"/>
      <c r="I58" s="41"/>
      <c r="J58" s="42"/>
      <c r="K58" s="45"/>
      <c r="L58" s="37">
        <f t="shared" si="5"/>
        <v>0</v>
      </c>
      <c r="M58" s="43"/>
      <c r="N58" s="46"/>
      <c r="O58" s="45"/>
      <c r="P58" s="37">
        <f t="shared" si="4"/>
        <v>0</v>
      </c>
      <c r="Q58" s="37">
        <f t="shared" si="6"/>
        <v>14</v>
      </c>
      <c r="R58" s="37" t="str">
        <f t="shared" si="7"/>
        <v>F</v>
      </c>
    </row>
    <row r="59" spans="1:18" ht="15.75" customHeight="1">
      <c r="A59" s="48" t="s">
        <v>201</v>
      </c>
      <c r="B59" s="48" t="s">
        <v>197</v>
      </c>
      <c r="C59" s="47" t="s">
        <v>202</v>
      </c>
      <c r="D59" s="47" t="s">
        <v>203</v>
      </c>
      <c r="E59" s="44">
        <v>14</v>
      </c>
      <c r="F59" s="45">
        <v>5</v>
      </c>
      <c r="G59" s="45">
        <v>5</v>
      </c>
      <c r="H59" s="45">
        <v>12</v>
      </c>
      <c r="I59" s="41">
        <v>28</v>
      </c>
      <c r="J59" s="42"/>
      <c r="K59" s="45"/>
      <c r="L59" s="37">
        <f t="shared" si="5"/>
        <v>28</v>
      </c>
      <c r="M59" s="43">
        <v>25.5</v>
      </c>
      <c r="N59" s="46"/>
      <c r="O59" s="45"/>
      <c r="P59" s="37">
        <f t="shared" si="4"/>
        <v>25.5</v>
      </c>
      <c r="Q59" s="37">
        <f t="shared" si="6"/>
        <v>89.5</v>
      </c>
      <c r="R59" s="37" t="str">
        <f t="shared" si="7"/>
        <v>B</v>
      </c>
    </row>
    <row r="60" spans="1:18" ht="15.75" customHeight="1">
      <c r="A60" s="48">
        <v>8</v>
      </c>
      <c r="B60" s="48">
        <v>2016</v>
      </c>
      <c r="C60" s="47" t="s">
        <v>204</v>
      </c>
      <c r="D60" s="47" t="s">
        <v>205</v>
      </c>
      <c r="E60" s="44">
        <v>14</v>
      </c>
      <c r="F60" s="45">
        <v>10</v>
      </c>
      <c r="G60" s="45">
        <v>8</v>
      </c>
      <c r="H60" s="45">
        <v>6</v>
      </c>
      <c r="I60" s="41">
        <v>32</v>
      </c>
      <c r="J60" s="42"/>
      <c r="K60" s="45"/>
      <c r="L60" s="37">
        <f t="shared" si="5"/>
        <v>32</v>
      </c>
      <c r="M60" s="43">
        <v>26.5</v>
      </c>
      <c r="N60" s="46"/>
      <c r="O60" s="45"/>
      <c r="P60" s="37">
        <f t="shared" si="4"/>
        <v>26.5</v>
      </c>
      <c r="Q60" s="37">
        <f t="shared" si="6"/>
        <v>96.5</v>
      </c>
      <c r="R60" s="37" t="str">
        <f t="shared" si="7"/>
        <v>A</v>
      </c>
    </row>
    <row r="61" spans="1:18" ht="15.75" customHeight="1">
      <c r="A61" s="48">
        <v>86</v>
      </c>
      <c r="B61" s="48">
        <v>2016</v>
      </c>
      <c r="C61" s="47" t="s">
        <v>118</v>
      </c>
      <c r="D61" s="47" t="s">
        <v>206</v>
      </c>
      <c r="E61" s="44">
        <v>14</v>
      </c>
      <c r="F61" s="45">
        <v>5</v>
      </c>
      <c r="G61" s="45">
        <v>8</v>
      </c>
      <c r="H61" s="45"/>
      <c r="I61" s="41">
        <v>20</v>
      </c>
      <c r="J61" s="42"/>
      <c r="K61" s="45"/>
      <c r="L61" s="37">
        <f t="shared" si="5"/>
        <v>20</v>
      </c>
      <c r="M61" s="43"/>
      <c r="N61" s="46"/>
      <c r="O61" s="45"/>
      <c r="P61" s="37">
        <f t="shared" si="4"/>
        <v>0</v>
      </c>
      <c r="Q61" s="37">
        <f t="shared" si="6"/>
        <v>47</v>
      </c>
      <c r="R61" s="37" t="str">
        <f t="shared" si="7"/>
        <v>F</v>
      </c>
    </row>
    <row r="62" spans="1:18" ht="15.75" customHeight="1">
      <c r="A62" s="48">
        <v>99</v>
      </c>
      <c r="B62" s="48">
        <v>2015</v>
      </c>
      <c r="C62" s="47" t="s">
        <v>207</v>
      </c>
      <c r="D62" s="47" t="s">
        <v>208</v>
      </c>
      <c r="E62" s="44">
        <v>14</v>
      </c>
      <c r="F62" s="45">
        <v>5</v>
      </c>
      <c r="G62" s="45">
        <v>8</v>
      </c>
      <c r="H62" s="45"/>
      <c r="I62" s="41">
        <v>12</v>
      </c>
      <c r="J62" s="42">
        <v>12</v>
      </c>
      <c r="K62" s="45"/>
      <c r="L62" s="37">
        <f t="shared" si="5"/>
        <v>12</v>
      </c>
      <c r="M62" s="43">
        <v>11.5</v>
      </c>
      <c r="N62" s="46"/>
      <c r="O62" s="45"/>
      <c r="P62" s="37">
        <f t="shared" si="4"/>
        <v>11.5</v>
      </c>
      <c r="Q62" s="37">
        <f t="shared" si="6"/>
        <v>50.5</v>
      </c>
      <c r="R62" s="37" t="str">
        <f t="shared" si="7"/>
        <v>E</v>
      </c>
    </row>
    <row r="63" spans="1:18" ht="15.75" customHeight="1">
      <c r="A63" s="48">
        <v>22</v>
      </c>
      <c r="B63" s="48">
        <v>2009</v>
      </c>
      <c r="C63" s="47" t="s">
        <v>209</v>
      </c>
      <c r="D63" s="47" t="s">
        <v>210</v>
      </c>
      <c r="E63" s="44">
        <v>14</v>
      </c>
      <c r="F63" s="45"/>
      <c r="G63" s="45"/>
      <c r="H63" s="45"/>
      <c r="I63" s="41"/>
      <c r="J63" s="42">
        <v>7</v>
      </c>
      <c r="K63" s="45"/>
      <c r="L63" s="37">
        <f t="shared" si="5"/>
        <v>7</v>
      </c>
      <c r="M63" s="43">
        <v>9</v>
      </c>
      <c r="N63" s="46"/>
      <c r="O63" s="45"/>
      <c r="P63" s="37">
        <f t="shared" si="4"/>
        <v>9</v>
      </c>
      <c r="Q63" s="37">
        <f t="shared" si="6"/>
        <v>30</v>
      </c>
      <c r="R63" s="37" t="str">
        <f t="shared" si="7"/>
        <v>F</v>
      </c>
    </row>
    <row r="64" spans="1:18" ht="15.75" customHeight="1">
      <c r="A64" s="48">
        <v>9013</v>
      </c>
      <c r="B64" s="48" t="s">
        <v>213</v>
      </c>
      <c r="C64" s="47" t="s">
        <v>164</v>
      </c>
      <c r="D64" s="47" t="s">
        <v>133</v>
      </c>
      <c r="E64" s="44">
        <v>14</v>
      </c>
      <c r="F64" s="45">
        <v>5</v>
      </c>
      <c r="G64" s="45">
        <v>8</v>
      </c>
      <c r="H64" s="45">
        <v>6</v>
      </c>
      <c r="I64" s="41"/>
      <c r="J64" s="42">
        <v>20</v>
      </c>
      <c r="K64" s="45"/>
      <c r="L64" s="37">
        <f>MAX(I64,J64,K64)</f>
        <v>20</v>
      </c>
      <c r="M64" s="43"/>
      <c r="N64" s="46"/>
      <c r="O64" s="45"/>
      <c r="P64" s="37">
        <f>MAX(M64,N64,O64)</f>
        <v>0</v>
      </c>
      <c r="Q64" s="37">
        <f t="shared" si="6"/>
        <v>53</v>
      </c>
      <c r="R64" s="37" t="str">
        <f t="shared" si="7"/>
        <v>E</v>
      </c>
    </row>
    <row r="65" spans="1:18" ht="15.75" customHeight="1">
      <c r="A65"/>
      <c r="L65"/>
      <c r="M65"/>
      <c r="N65"/>
      <c r="O65"/>
      <c r="P65"/>
      <c r="Q65"/>
      <c r="R65"/>
    </row>
    <row r="66" spans="1:18" ht="15.75" customHeight="1">
      <c r="A66"/>
      <c r="L66"/>
      <c r="M66"/>
      <c r="N66"/>
      <c r="O66"/>
      <c r="P66"/>
      <c r="Q66"/>
      <c r="R66"/>
    </row>
    <row r="67" spans="1:18" ht="14.25">
      <c r="A67"/>
      <c r="L67"/>
      <c r="M67"/>
      <c r="N67"/>
      <c r="O67"/>
      <c r="P67"/>
      <c r="Q67"/>
      <c r="R67"/>
    </row>
    <row r="68" spans="1:18" ht="14.25">
      <c r="A68"/>
      <c r="L68"/>
      <c r="M68"/>
      <c r="N68"/>
      <c r="O68"/>
      <c r="P68"/>
      <c r="Q68"/>
      <c r="R68"/>
    </row>
    <row r="69" spans="1:18" ht="14.25">
      <c r="A69"/>
      <c r="L69"/>
      <c r="M69"/>
      <c r="N69"/>
      <c r="O69"/>
      <c r="P69"/>
      <c r="Q69"/>
      <c r="R69"/>
    </row>
    <row r="70" spans="1:18" ht="14.25">
      <c r="A70"/>
      <c r="L70"/>
      <c r="M70"/>
      <c r="N70"/>
      <c r="O70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/>
      <c r="O80"/>
      <c r="P80"/>
      <c r="Q80"/>
      <c r="R80"/>
    </row>
    <row r="81" spans="1:18" ht="14.25">
      <c r="A81"/>
      <c r="L81"/>
      <c r="M81"/>
      <c r="N81"/>
      <c r="O81"/>
      <c r="P81"/>
      <c r="Q81"/>
      <c r="R81"/>
    </row>
    <row r="82" spans="1:18" ht="14.25">
      <c r="A82"/>
      <c r="L82"/>
      <c r="M82"/>
      <c r="N82"/>
      <c r="O82"/>
      <c r="P82"/>
      <c r="Q82"/>
      <c r="R82"/>
    </row>
    <row r="83" spans="1:18" ht="14.25">
      <c r="A83"/>
      <c r="L83"/>
      <c r="M83"/>
      <c r="N83"/>
      <c r="O83"/>
      <c r="P83"/>
      <c r="Q83"/>
      <c r="R83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 s="29"/>
      <c r="N146"/>
      <c r="O146"/>
      <c r="P146" s="29"/>
      <c r="Q146" s="29"/>
      <c r="R146" s="29"/>
    </row>
    <row r="147" spans="1:18" ht="14.25">
      <c r="A147"/>
      <c r="M147" s="29"/>
      <c r="N147"/>
      <c r="O147"/>
      <c r="P147" s="29"/>
      <c r="Q147" s="29"/>
      <c r="R147" s="29"/>
    </row>
    <row r="148" spans="1:18" ht="14.25">
      <c r="A148"/>
      <c r="M148" s="29"/>
      <c r="N148"/>
      <c r="O148"/>
      <c r="P148" s="29"/>
      <c r="Q148" s="29"/>
      <c r="R148" s="29"/>
    </row>
    <row r="149" spans="1:18" ht="14.25">
      <c r="A149"/>
      <c r="M149" s="29"/>
      <c r="N149"/>
      <c r="O149"/>
      <c r="P149" s="29"/>
      <c r="Q149" s="29"/>
      <c r="R149" s="29"/>
    </row>
    <row r="150" spans="1:18" ht="14.25">
      <c r="A150"/>
      <c r="M150" s="29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6"/>
      <c r="M200" s="36"/>
      <c r="N200" s="3"/>
      <c r="O200" s="3"/>
      <c r="P200" s="36"/>
      <c r="Q200" s="36"/>
      <c r="R200" s="36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8" t="s">
        <v>31</v>
      </c>
      <c r="B1" s="68"/>
      <c r="C1" s="68"/>
      <c r="D1" s="68"/>
      <c r="E1" s="68"/>
      <c r="F1" s="68"/>
      <c r="G1" s="68"/>
      <c r="H1" s="68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9"/>
      <c r="K3" s="9"/>
      <c r="L3" s="12"/>
    </row>
    <row r="4" spans="1:12" ht="14.25">
      <c r="A4" s="71" t="s">
        <v>0</v>
      </c>
      <c r="B4" s="71"/>
      <c r="C4" s="69" t="s">
        <v>46</v>
      </c>
      <c r="D4" s="69"/>
      <c r="E4" s="69"/>
      <c r="F4" s="22" t="s">
        <v>35</v>
      </c>
      <c r="G4" s="67" t="s">
        <v>47</v>
      </c>
      <c r="H4" s="67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7"/>
      <c r="H6" s="67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7"/>
      <c r="H7" s="67"/>
      <c r="I7" s="21"/>
      <c r="J7" s="9"/>
      <c r="K7" s="9"/>
      <c r="L7" s="12"/>
    </row>
    <row r="8" spans="1:12" ht="15" thickBot="1">
      <c r="A8" s="76" t="s">
        <v>45</v>
      </c>
      <c r="B8" s="76"/>
      <c r="C8" s="76"/>
      <c r="D8" s="76"/>
      <c r="E8" s="79" t="s">
        <v>48</v>
      </c>
      <c r="F8" s="79"/>
      <c r="G8" s="79"/>
      <c r="H8" s="79"/>
      <c r="I8" s="11"/>
      <c r="J8" s="9"/>
      <c r="K8" s="9"/>
      <c r="L8" s="12"/>
    </row>
    <row r="9" spans="1:12" ht="14.2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4.2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0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11/2019</v>
      </c>
      <c r="C12" s="1" t="str">
        <f>Sheet1!C3&amp;" "&amp;Sheet1!D3</f>
        <v>Aleksandar Paunović</v>
      </c>
      <c r="D12" s="4">
        <f>Sheet1!F3+Sheet1!H3+Sheet1!L3+Sheet1!E3+Sheet1!G3</f>
        <v>56</v>
      </c>
      <c r="E12" s="4">
        <f>Sheet1!P3</f>
        <v>18</v>
      </c>
      <c r="F12" s="4">
        <f>Sheet1!Q3</f>
        <v>74</v>
      </c>
      <c r="G12" s="4" t="str">
        <f>Sheet1!R3</f>
        <v>C</v>
      </c>
      <c r="H12" s="7" t="str">
        <f>IF(F12&gt;=90,"Odlican",IF(F12&gt;=80,"Vrlo dobar",IF(F12&gt;=70,"Dobar",IF(F12&gt;=60,"Zadovoljavajuci",IF(F12&gt;=50,"Dovoljan","Nedovoljan")))))</f>
        <v>Dobar</v>
      </c>
    </row>
    <row r="13" spans="1:8" ht="14.2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4.25">
      <c r="A14" s="6" t="e">
        <f>Sheet1!#REF!</f>
        <v>#REF!</v>
      </c>
      <c r="B14" s="1" t="str">
        <f>Sheet1!A4&amp;"/"&amp;Sheet1!B4</f>
        <v>1/2018</v>
      </c>
      <c r="C14" s="1" t="str">
        <f>Sheet1!C4&amp;" "&amp;Sheet1!D4</f>
        <v>Maksim Kontić</v>
      </c>
      <c r="D14" s="40">
        <f>Sheet1!F4+Sheet1!H4+Sheet1!L4+Sheet1!E4+Sheet1!G4</f>
        <v>75</v>
      </c>
      <c r="E14" s="4">
        <f>Sheet1!P4</f>
        <v>30</v>
      </c>
      <c r="F14" s="4">
        <f>Sheet1!Q4</f>
        <v>105</v>
      </c>
      <c r="G14" s="4" t="str">
        <f>Sheet1!R4</f>
        <v>A</v>
      </c>
      <c r="H14" s="7" t="str">
        <f t="shared" si="0"/>
        <v>Odlican</v>
      </c>
    </row>
    <row r="15" spans="1:8" ht="14.2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4.25">
      <c r="A16" s="6" t="e">
        <f>Sheet1!#REF!</f>
        <v>#REF!</v>
      </c>
      <c r="B16" s="1" t="str">
        <f>Sheet1!A5&amp;"/"&amp;Sheet1!B5</f>
        <v>8/2018</v>
      </c>
      <c r="C16" s="1" t="str">
        <f>Sheet1!C5&amp;" "&amp;Sheet1!D5</f>
        <v>Aleksandar Konatar</v>
      </c>
      <c r="D16" s="40">
        <f>Sheet1!F5+Sheet1!H5+Sheet1!L5+Sheet1!E5+Sheet1!G5</f>
        <v>59</v>
      </c>
      <c r="E16" s="4">
        <f>Sheet1!P5</f>
        <v>24</v>
      </c>
      <c r="F16" s="4">
        <f>Sheet1!Q5</f>
        <v>83</v>
      </c>
      <c r="G16" s="4" t="str">
        <f>Sheet1!R5</f>
        <v>B</v>
      </c>
      <c r="H16" s="7" t="str">
        <f t="shared" si="0"/>
        <v>Vrlo dobar</v>
      </c>
    </row>
    <row r="17" spans="1:8" ht="14.25">
      <c r="A17" s="6" t="e">
        <f>Sheet1!#REF!</f>
        <v>#REF!</v>
      </c>
      <c r="B17" s="1" t="str">
        <f>Sheet1!A6&amp;"/"&amp;Sheet1!B6</f>
        <v>11/2018</v>
      </c>
      <c r="C17" s="1" t="str">
        <f>Sheet1!C6&amp;" "&amp;Sheet1!D6</f>
        <v>Balša Ljumović</v>
      </c>
      <c r="D17" s="40">
        <f>Sheet1!F6+Sheet1!H6+Sheet1!L6+Sheet1!E6+Sheet1!G6</f>
        <v>37</v>
      </c>
      <c r="E17" s="4">
        <f>Sheet1!P6</f>
        <v>23.5</v>
      </c>
      <c r="F17" s="4">
        <f>Sheet1!Q6</f>
        <v>60.5</v>
      </c>
      <c r="G17" s="4" t="str">
        <f>Sheet1!R6</f>
        <v>D</v>
      </c>
      <c r="H17" s="7" t="str">
        <f t="shared" si="0"/>
        <v>Zadovoljavajuci</v>
      </c>
    </row>
    <row r="18" spans="1:8" ht="14.25">
      <c r="A18" s="6" t="e">
        <f>Sheet1!#REF!</f>
        <v>#REF!</v>
      </c>
      <c r="B18" s="1" t="str">
        <f>Sheet1!A7&amp;"/"&amp;Sheet1!B7</f>
        <v>12/2018</v>
      </c>
      <c r="C18" s="1" t="str">
        <f>Sheet1!C7&amp;" "&amp;Sheet1!D7</f>
        <v>Luka Kusovac</v>
      </c>
      <c r="D18" s="40">
        <f>Sheet1!F7+Sheet1!H7+Sheet1!L7+Sheet1!E7+Sheet1!G7</f>
        <v>43</v>
      </c>
      <c r="E18" s="4">
        <f>Sheet1!P7</f>
        <v>0</v>
      </c>
      <c r="F18" s="4">
        <f>Sheet1!Q7</f>
        <v>43</v>
      </c>
      <c r="G18" s="4" t="str">
        <f>Sheet1!R7</f>
        <v>F</v>
      </c>
      <c r="H18" s="7" t="str">
        <f t="shared" si="0"/>
        <v>Nedovoljan</v>
      </c>
    </row>
    <row r="19" spans="1:8" ht="14.25">
      <c r="A19" s="6" t="e">
        <f>Sheet1!#REF!</f>
        <v>#REF!</v>
      </c>
      <c r="B19" s="1" t="str">
        <f>Sheet1!A8&amp;"/"&amp;Sheet1!B8</f>
        <v>16/2018</v>
      </c>
      <c r="C19" s="1" t="str">
        <f>Sheet1!C8&amp;" "&amp;Sheet1!D8</f>
        <v>Jevto Pićurić</v>
      </c>
      <c r="D19" s="40">
        <f>Sheet1!F8+Sheet1!H8+Sheet1!L8+Sheet1!E8+Sheet1!G8</f>
        <v>39</v>
      </c>
      <c r="E19" s="4">
        <f>Sheet1!P8</f>
        <v>0</v>
      </c>
      <c r="F19" s="4">
        <f>Sheet1!Q8</f>
        <v>39</v>
      </c>
      <c r="G19" s="4" t="str">
        <f>Sheet1!R8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Sheet1!A9&amp;"/"&amp;Sheet1!B9</f>
        <v>17/2018</v>
      </c>
      <c r="C20" s="1" t="str">
        <f>Sheet1!C9&amp;" "&amp;Sheet1!D9</f>
        <v>Branka Stevančević</v>
      </c>
      <c r="D20" s="40">
        <f>Sheet1!F9+Sheet1!H9+Sheet1!L9+Sheet1!E9+Sheet1!G9</f>
        <v>55</v>
      </c>
      <c r="E20" s="4">
        <f>Sheet1!P9</f>
        <v>7</v>
      </c>
      <c r="F20" s="4">
        <f>Sheet1!Q9</f>
        <v>62</v>
      </c>
      <c r="G20" s="4" t="str">
        <f>Sheet1!R9</f>
        <v>D</v>
      </c>
      <c r="H20" s="7" t="str">
        <f t="shared" si="0"/>
        <v>Zadovoljavajuci</v>
      </c>
    </row>
    <row r="21" spans="1:8" ht="14.25">
      <c r="A21" s="6" t="e">
        <f>Sheet1!#REF!</f>
        <v>#REF!</v>
      </c>
      <c r="B21" s="1" t="str">
        <f>Sheet1!A10&amp;"/"&amp;Sheet1!B10</f>
        <v>19/2018</v>
      </c>
      <c r="C21" s="1" t="str">
        <f>Sheet1!C10&amp;" "&amp;Sheet1!D10</f>
        <v>Ilija Gardašević</v>
      </c>
      <c r="D21" s="40">
        <f>Sheet1!F10+Sheet1!H10+Sheet1!L10+Sheet1!E10+Sheet1!G10</f>
        <v>37</v>
      </c>
      <c r="E21" s="4">
        <f>Sheet1!P10</f>
        <v>0</v>
      </c>
      <c r="F21" s="4">
        <f>Sheet1!Q10</f>
        <v>37</v>
      </c>
      <c r="G21" s="4" t="str">
        <f>Sheet1!R10</f>
        <v>F</v>
      </c>
      <c r="H21" s="7" t="str">
        <f t="shared" si="0"/>
        <v>Nedovoljan</v>
      </c>
    </row>
    <row r="22" spans="1:8" ht="14.25">
      <c r="A22" s="6" t="e">
        <f>Sheet1!#REF!</f>
        <v>#REF!</v>
      </c>
      <c r="B22" s="1" t="str">
        <f>Sheet1!A11&amp;"/"&amp;Sheet1!B11</f>
        <v>23/2018</v>
      </c>
      <c r="C22" s="1" t="str">
        <f>Sheet1!C11&amp;" "&amp;Sheet1!D11</f>
        <v>Kristjan Ivanović</v>
      </c>
      <c r="D22" s="40">
        <f>Sheet1!F11+Sheet1!H11+Sheet1!L11+Sheet1!E11+Sheet1!G11</f>
        <v>49</v>
      </c>
      <c r="E22" s="4">
        <f>Sheet1!P11</f>
        <v>29</v>
      </c>
      <c r="F22" s="4">
        <f>Sheet1!Q11</f>
        <v>78</v>
      </c>
      <c r="G22" s="4" t="str">
        <f>Sheet1!R11</f>
        <v>C</v>
      </c>
      <c r="H22" s="7" t="str">
        <f t="shared" si="0"/>
        <v>Dobar</v>
      </c>
    </row>
    <row r="23" spans="1:8" ht="14.25">
      <c r="A23" s="6" t="e">
        <f>Sheet1!#REF!</f>
        <v>#REF!</v>
      </c>
      <c r="B23" s="1" t="str">
        <f>Sheet1!A12&amp;"/"&amp;Sheet1!B12</f>
        <v>25/2018</v>
      </c>
      <c r="C23" s="1" t="str">
        <f>Sheet1!C12&amp;" "&amp;Sheet1!D12</f>
        <v>Jelena Samardžić</v>
      </c>
      <c r="D23" s="40">
        <f>Sheet1!F12+Sheet1!H12+Sheet1!L12+Sheet1!E12+Sheet1!G12</f>
        <v>42</v>
      </c>
      <c r="E23" s="4">
        <f>Sheet1!P12</f>
        <v>9</v>
      </c>
      <c r="F23" s="4">
        <f>Sheet1!Q12</f>
        <v>51</v>
      </c>
      <c r="G23" s="4" t="str">
        <f>Sheet1!R12</f>
        <v>E</v>
      </c>
      <c r="H23" s="7" t="str">
        <f t="shared" si="0"/>
        <v>Dovoljan</v>
      </c>
    </row>
    <row r="24" spans="1:8" ht="14.25">
      <c r="A24" s="6" t="e">
        <f>Sheet1!#REF!</f>
        <v>#REF!</v>
      </c>
      <c r="B24" s="1" t="str">
        <f>Sheet1!A13&amp;"/"&amp;Sheet1!B13</f>
        <v>26/2018</v>
      </c>
      <c r="C24" s="1" t="str">
        <f>Sheet1!C13&amp;" "&amp;Sheet1!D13</f>
        <v>Mia Dubak</v>
      </c>
      <c r="D24" s="40">
        <f>Sheet1!F13+Sheet1!H13+Sheet1!L13+Sheet1!E13+Sheet1!G13</f>
        <v>55</v>
      </c>
      <c r="E24" s="4">
        <f>Sheet1!P13</f>
        <v>0</v>
      </c>
      <c r="F24" s="4">
        <f>Sheet1!Q13</f>
        <v>55</v>
      </c>
      <c r="G24" s="4" t="str">
        <f>Sheet1!R13</f>
        <v>E</v>
      </c>
      <c r="H24" s="7" t="str">
        <f t="shared" si="0"/>
        <v>Dovoljan</v>
      </c>
    </row>
    <row r="25" spans="1:8" ht="14.25">
      <c r="A25" s="6" t="e">
        <f>Sheet1!#REF!</f>
        <v>#REF!</v>
      </c>
      <c r="B25" s="1" t="str">
        <f>Sheet1!A14&amp;"/"&amp;Sheet1!B14</f>
        <v>27/2018</v>
      </c>
      <c r="C25" s="1" t="str">
        <f>Sheet1!C14&amp;" "&amp;Sheet1!D14</f>
        <v>Aleksandar Savić</v>
      </c>
      <c r="D25" s="40">
        <f>Sheet1!F14+Sheet1!H14+Sheet1!L14+Sheet1!E14+Sheet1!G14</f>
        <v>65</v>
      </c>
      <c r="E25" s="4">
        <f>Sheet1!P14</f>
        <v>0</v>
      </c>
      <c r="F25" s="4">
        <f>Sheet1!Q14</f>
        <v>65</v>
      </c>
      <c r="G25" s="4" t="str">
        <f>Sheet1!R14</f>
        <v>D</v>
      </c>
      <c r="H25" s="7" t="str">
        <f t="shared" si="0"/>
        <v>Zadovoljavajuci</v>
      </c>
    </row>
    <row r="26" spans="1:8" ht="14.25">
      <c r="A26" s="6" t="e">
        <f>Sheet1!#REF!</f>
        <v>#REF!</v>
      </c>
      <c r="B26" s="1" t="str">
        <f>Sheet1!A15&amp;"/"&amp;Sheet1!B15</f>
        <v>30/2018</v>
      </c>
      <c r="C26" s="1" t="str">
        <f>Sheet1!C15&amp;" "&amp;Sheet1!D15</f>
        <v>Milica Kovačević</v>
      </c>
      <c r="D26" s="40">
        <f>Sheet1!F15+Sheet1!H15+Sheet1!L15+Sheet1!E15+Sheet1!G15</f>
        <v>63</v>
      </c>
      <c r="E26" s="4">
        <f>Sheet1!P15</f>
        <v>21.5</v>
      </c>
      <c r="F26" s="4">
        <f>Sheet1!Q15</f>
        <v>84.5</v>
      </c>
      <c r="G26" s="4" t="str">
        <f>Sheet1!R15</f>
        <v>B</v>
      </c>
      <c r="H26" s="7" t="str">
        <f t="shared" si="0"/>
        <v>Vrlo dobar</v>
      </c>
    </row>
    <row r="27" spans="1:8" ht="14.25">
      <c r="A27" s="6" t="e">
        <f>Sheet1!#REF!</f>
        <v>#REF!</v>
      </c>
      <c r="B27" s="1" t="str">
        <f>Sheet1!A16&amp;"/"&amp;Sheet1!B16</f>
        <v>31/2018</v>
      </c>
      <c r="C27" s="1" t="str">
        <f>Sheet1!C16&amp;" "&amp;Sheet1!D16</f>
        <v>Nikolina Fatić</v>
      </c>
      <c r="D27" s="40">
        <f>Sheet1!F16+Sheet1!H16+Sheet1!L16+Sheet1!E16+Sheet1!G16</f>
        <v>53</v>
      </c>
      <c r="E27" s="4">
        <f>Sheet1!P16</f>
        <v>0</v>
      </c>
      <c r="F27" s="4">
        <f>Sheet1!Q16</f>
        <v>53</v>
      </c>
      <c r="G27" s="4" t="str">
        <f>Sheet1!R16</f>
        <v>E</v>
      </c>
      <c r="H27" s="7" t="str">
        <f t="shared" si="0"/>
        <v>Dovoljan</v>
      </c>
    </row>
    <row r="28" spans="1:8" ht="14.25">
      <c r="A28" s="6" t="e">
        <f>Sheet1!#REF!</f>
        <v>#REF!</v>
      </c>
      <c r="B28" s="1" t="str">
        <f>Sheet1!A17&amp;"/"&amp;Sheet1!B17</f>
        <v>37/2018</v>
      </c>
      <c r="C28" s="1" t="str">
        <f>Sheet1!C17&amp;" "&amp;Sheet1!D17</f>
        <v>Ivan Adžić</v>
      </c>
      <c r="D28" s="40">
        <f>Sheet1!F17+Sheet1!H17+Sheet1!L17+Sheet1!E17+Sheet1!G17</f>
        <v>59</v>
      </c>
      <c r="E28" s="4">
        <f>Sheet1!P17</f>
        <v>16.5</v>
      </c>
      <c r="F28" s="4">
        <f>Sheet1!Q17</f>
        <v>75.5</v>
      </c>
      <c r="G28" s="4" t="str">
        <f>Sheet1!R17</f>
        <v>C</v>
      </c>
      <c r="H28" s="7" t="str">
        <f t="shared" si="0"/>
        <v>Dobar</v>
      </c>
    </row>
    <row r="29" spans="1:8" ht="14.25">
      <c r="A29" s="6" t="e">
        <f>Sheet1!#REF!</f>
        <v>#REF!</v>
      </c>
      <c r="B29" s="1" t="str">
        <f>Sheet1!A18&amp;"/"&amp;Sheet1!B18</f>
        <v>38/2018</v>
      </c>
      <c r="C29" s="1" t="str">
        <f>Sheet1!C18&amp;" "&amp;Sheet1!D18</f>
        <v>Petar Milić</v>
      </c>
      <c r="D29" s="40">
        <f>Sheet1!F18+Sheet1!H18+Sheet1!L18+Sheet1!E18+Sheet1!G18</f>
        <v>47</v>
      </c>
      <c r="E29" s="4">
        <f>Sheet1!P18</f>
        <v>18.5</v>
      </c>
      <c r="F29" s="4">
        <f>Sheet1!Q18</f>
        <v>65.5</v>
      </c>
      <c r="G29" s="4" t="str">
        <f>Sheet1!R18</f>
        <v>D</v>
      </c>
      <c r="H29" s="7" t="str">
        <f t="shared" si="0"/>
        <v>Zadovoljavajuci</v>
      </c>
    </row>
    <row r="30" spans="1:8" ht="14.25">
      <c r="A30" s="6" t="e">
        <f>Sheet1!#REF!</f>
        <v>#REF!</v>
      </c>
      <c r="B30" s="1" t="str">
        <f>Sheet1!A19&amp;"/"&amp;Sheet1!B19</f>
        <v>39/2018</v>
      </c>
      <c r="C30" s="1" t="str">
        <f>Sheet1!C19&amp;" "&amp;Sheet1!D19</f>
        <v>Vladan Savićević</v>
      </c>
      <c r="D30" s="40">
        <f>Sheet1!F19+Sheet1!H19+Sheet1!L19+Sheet1!E19+Sheet1!G19</f>
        <v>47</v>
      </c>
      <c r="E30" s="4">
        <f>Sheet1!P19</f>
        <v>0</v>
      </c>
      <c r="F30" s="4">
        <f>Sheet1!Q19</f>
        <v>47</v>
      </c>
      <c r="G30" s="4" t="str">
        <f>Sheet1!R19</f>
        <v>F</v>
      </c>
      <c r="H30" s="7" t="str">
        <f t="shared" si="0"/>
        <v>Nedovoljan</v>
      </c>
    </row>
    <row r="31" spans="1:8" ht="14.25">
      <c r="A31" s="6" t="e">
        <f>Sheet1!#REF!</f>
        <v>#REF!</v>
      </c>
      <c r="B31" s="1" t="str">
        <f>Sheet1!A20&amp;"/"&amp;Sheet1!B20</f>
        <v>40/2018</v>
      </c>
      <c r="C31" s="1" t="str">
        <f>Sheet1!C20&amp;" "&amp;Sheet1!D20</f>
        <v>Lazar Mašulović</v>
      </c>
      <c r="D31" s="40">
        <f>Sheet1!F20+Sheet1!H20+Sheet1!L20+Sheet1!E20+Sheet1!G20</f>
        <v>65</v>
      </c>
      <c r="E31" s="4">
        <f>Sheet1!P20</f>
        <v>0</v>
      </c>
      <c r="F31" s="4">
        <f>Sheet1!Q20</f>
        <v>65</v>
      </c>
      <c r="G31" s="4" t="str">
        <f>Sheet1!R20</f>
        <v>D</v>
      </c>
      <c r="H31" s="7" t="str">
        <f t="shared" si="0"/>
        <v>Zadovoljavajuci</v>
      </c>
    </row>
    <row r="32" spans="1:8" ht="14.25">
      <c r="A32" s="6" t="e">
        <f>Sheet1!#REF!</f>
        <v>#REF!</v>
      </c>
      <c r="B32" s="1" t="str">
        <f>Sheet1!A21&amp;"/"&amp;Sheet1!B21</f>
        <v>41/2018</v>
      </c>
      <c r="C32" s="1" t="str">
        <f>Sheet1!C21&amp;" "&amp;Sheet1!D21</f>
        <v>Semir Kardović</v>
      </c>
      <c r="D32" s="40">
        <f>Sheet1!F21+Sheet1!H21+Sheet1!L21+Sheet1!E21+Sheet1!G21</f>
        <v>71</v>
      </c>
      <c r="E32" s="4">
        <f>Sheet1!P21</f>
        <v>17</v>
      </c>
      <c r="F32" s="4">
        <f>Sheet1!Q21</f>
        <v>88</v>
      </c>
      <c r="G32" s="4" t="str">
        <f>Sheet1!R21</f>
        <v>B</v>
      </c>
      <c r="H32" s="7" t="str">
        <f t="shared" si="0"/>
        <v>Vrlo dobar</v>
      </c>
    </row>
    <row r="33" spans="1:8" ht="14.25">
      <c r="A33" s="6" t="e">
        <f>Sheet1!#REF!</f>
        <v>#REF!</v>
      </c>
      <c r="B33" s="1" t="str">
        <f>Sheet1!A22&amp;"/"&amp;Sheet1!B22</f>
        <v>43/2018</v>
      </c>
      <c r="C33" s="1" t="str">
        <f>Sheet1!C22&amp;" "&amp;Sheet1!D22</f>
        <v>Damjan Bujišić</v>
      </c>
      <c r="D33" s="40">
        <f>Sheet1!F22+Sheet1!H22+Sheet1!L22+Sheet1!E22+Sheet1!G22</f>
        <v>52</v>
      </c>
      <c r="E33" s="4">
        <f>Sheet1!P22</f>
        <v>0</v>
      </c>
      <c r="F33" s="4">
        <f>Sheet1!Q22</f>
        <v>52</v>
      </c>
      <c r="G33" s="4" t="str">
        <f>Sheet1!R22</f>
        <v>E</v>
      </c>
      <c r="H33" s="7" t="str">
        <f t="shared" si="0"/>
        <v>Dovoljan</v>
      </c>
    </row>
    <row r="34" spans="1:8" ht="14.25">
      <c r="A34" s="6" t="e">
        <f>Sheet1!#REF!</f>
        <v>#REF!</v>
      </c>
      <c r="B34" s="1" t="str">
        <f>Sheet1!A23&amp;"/"&amp;Sheet1!B23</f>
        <v>44/2018</v>
      </c>
      <c r="C34" s="1" t="str">
        <f>Sheet1!C23&amp;" "&amp;Sheet1!D23</f>
        <v>Petar Radović</v>
      </c>
      <c r="D34" s="40">
        <f>Sheet1!F23+Sheet1!H23+Sheet1!L23+Sheet1!E23+Sheet1!G23</f>
        <v>46</v>
      </c>
      <c r="E34" s="4">
        <f>Sheet1!P23</f>
        <v>7</v>
      </c>
      <c r="F34" s="4">
        <f>Sheet1!Q23</f>
        <v>53</v>
      </c>
      <c r="G34" s="4" t="str">
        <f>Sheet1!R23</f>
        <v>E</v>
      </c>
      <c r="H34" s="7" t="str">
        <f t="shared" si="0"/>
        <v>Dovoljan</v>
      </c>
    </row>
    <row r="35" spans="1:8" ht="14.25">
      <c r="A35" s="6" t="e">
        <f>Sheet1!#REF!</f>
        <v>#REF!</v>
      </c>
      <c r="B35" s="1" t="str">
        <f>Sheet1!A24&amp;"/"&amp;Sheet1!B24</f>
        <v>47/2018</v>
      </c>
      <c r="C35" s="1" t="str">
        <f>Sheet1!C24&amp;" "&amp;Sheet1!D24</f>
        <v>Eva Stella Lekić</v>
      </c>
      <c r="D35" s="40">
        <f>Sheet1!F24+Sheet1!H24+Sheet1!L24+Sheet1!E24+Sheet1!G24</f>
        <v>60</v>
      </c>
      <c r="E35" s="4">
        <f>Sheet1!P24</f>
        <v>0</v>
      </c>
      <c r="F35" s="4">
        <f>Sheet1!Q24</f>
        <v>60</v>
      </c>
      <c r="G35" s="4" t="str">
        <f>Sheet1!R24</f>
        <v>D</v>
      </c>
      <c r="H35" s="7" t="str">
        <f t="shared" si="0"/>
        <v>Zadovoljavajuci</v>
      </c>
    </row>
    <row r="36" spans="1:8" ht="14.25">
      <c r="A36" s="6" t="e">
        <f>Sheet1!#REF!</f>
        <v>#REF!</v>
      </c>
      <c r="B36" s="1" t="str">
        <f>Sheet1!A25&amp;"/"&amp;Sheet1!B25</f>
        <v>48/2018</v>
      </c>
      <c r="C36" s="1" t="str">
        <f>Sheet1!C25&amp;" "&amp;Sheet1!D25</f>
        <v>Lazar Ašanin</v>
      </c>
      <c r="D36" s="40">
        <f>Sheet1!F25+Sheet1!H25+Sheet1!L25+Sheet1!E25+Sheet1!G25</f>
        <v>84</v>
      </c>
      <c r="E36" s="4">
        <f>Sheet1!P25</f>
        <v>28.5</v>
      </c>
      <c r="F36" s="4">
        <f>Sheet1!Q25</f>
        <v>112.5</v>
      </c>
      <c r="G36" s="4" t="str">
        <f>Sheet1!R25</f>
        <v>A</v>
      </c>
      <c r="H36" s="7" t="str">
        <f t="shared" si="0"/>
        <v>Odlican</v>
      </c>
    </row>
    <row r="37" spans="1:8" ht="14.2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4.25">
      <c r="A38" s="6" t="e">
        <f>Sheet1!#REF!</f>
        <v>#REF!</v>
      </c>
      <c r="B38" s="1" t="str">
        <f>Sheet1!A26&amp;"/"&amp;Sheet1!B26</f>
        <v>54/2018</v>
      </c>
      <c r="C38" s="1" t="str">
        <f>Sheet1!C26&amp;" "&amp;Sheet1!D26</f>
        <v>Danilo Živković</v>
      </c>
      <c r="D38" s="40">
        <f>Sheet1!F26+Sheet1!H26+Sheet1!L26+Sheet1!E26+Sheet1!G26</f>
        <v>36</v>
      </c>
      <c r="E38" s="4">
        <f>Sheet1!P26</f>
        <v>0</v>
      </c>
      <c r="F38" s="4">
        <f>Sheet1!Q26</f>
        <v>36</v>
      </c>
      <c r="G38" s="4" t="str">
        <f>Sheet1!R26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Sheet1!A27&amp;"/"&amp;Sheet1!B27</f>
        <v>55/2018</v>
      </c>
      <c r="C39" s="1" t="str">
        <f>Sheet1!C27&amp;" "&amp;Sheet1!D27</f>
        <v>Anka Bojović</v>
      </c>
      <c r="D39" s="40">
        <f>Sheet1!F27+Sheet1!H27+Sheet1!L27+Sheet1!E27+Sheet1!G27</f>
        <v>43</v>
      </c>
      <c r="E39" s="4">
        <f>Sheet1!P27</f>
        <v>31</v>
      </c>
      <c r="F39" s="4">
        <f>Sheet1!Q27</f>
        <v>74</v>
      </c>
      <c r="G39" s="4" t="str">
        <f>Sheet1!R27</f>
        <v>C</v>
      </c>
      <c r="H39" s="7" t="str">
        <f t="shared" si="0"/>
        <v>Dobar</v>
      </c>
    </row>
    <row r="40" spans="1:8" ht="14.25">
      <c r="A40" s="6" t="e">
        <f>Sheet1!#REF!</f>
        <v>#REF!</v>
      </c>
      <c r="B40" s="1" t="str">
        <f>Sheet1!A28&amp;"/"&amp;Sheet1!B28</f>
        <v>56/2018</v>
      </c>
      <c r="C40" s="1" t="str">
        <f>Sheet1!C28&amp;" "&amp;Sheet1!D28</f>
        <v>Slavko Bulatović</v>
      </c>
      <c r="D40" s="40">
        <f>Sheet1!F28+Sheet1!H28+Sheet1!L28+Sheet1!E28+Sheet1!G28</f>
        <v>14</v>
      </c>
      <c r="E40" s="4">
        <f>Sheet1!P28</f>
        <v>0</v>
      </c>
      <c r="F40" s="4">
        <f>Sheet1!Q28</f>
        <v>14</v>
      </c>
      <c r="G40" s="4" t="str">
        <f>Sheet1!R28</f>
        <v>F</v>
      </c>
      <c r="H40" s="7" t="str">
        <f t="shared" si="0"/>
        <v>Nedovoljan</v>
      </c>
    </row>
    <row r="41" spans="1:8" ht="14.25">
      <c r="A41" s="6" t="e">
        <f>Sheet1!#REF!</f>
        <v>#REF!</v>
      </c>
      <c r="B41" s="1" t="str">
        <f>Sheet1!A29&amp;"/"&amp;Sheet1!B29</f>
        <v>57/2018</v>
      </c>
      <c r="C41" s="1" t="str">
        <f>Sheet1!C29&amp;" "&amp;Sheet1!D29</f>
        <v>Miloš Knežević</v>
      </c>
      <c r="D41" s="40">
        <f>Sheet1!F29+Sheet1!H29+Sheet1!L29+Sheet1!E29+Sheet1!G29</f>
        <v>57</v>
      </c>
      <c r="E41" s="4">
        <f>Sheet1!P29</f>
        <v>0</v>
      </c>
      <c r="F41" s="4">
        <f>Sheet1!Q29</f>
        <v>57</v>
      </c>
      <c r="G41" s="4" t="str">
        <f>Sheet1!R29</f>
        <v>E</v>
      </c>
      <c r="H41" s="7" t="str">
        <f t="shared" si="0"/>
        <v>Dovoljan</v>
      </c>
    </row>
    <row r="42" spans="1:8" ht="14.25">
      <c r="A42" s="6" t="e">
        <f>Sheet1!#REF!</f>
        <v>#REF!</v>
      </c>
      <c r="B42" s="1" t="str">
        <f>Sheet1!A30&amp;"/"&amp;Sheet1!B30</f>
        <v>59/2018</v>
      </c>
      <c r="C42" s="1" t="str">
        <f>Sheet1!C30&amp;" "&amp;Sheet1!D30</f>
        <v>Pavle Saveljić</v>
      </c>
      <c r="D42" s="40">
        <f>Sheet1!F30+Sheet1!H30+Sheet1!L30+Sheet1!E30+Sheet1!G30</f>
        <v>47</v>
      </c>
      <c r="E42" s="4">
        <f>Sheet1!P30</f>
        <v>21</v>
      </c>
      <c r="F42" s="4">
        <f>Sheet1!Q30</f>
        <v>68</v>
      </c>
      <c r="G42" s="4" t="str">
        <f>Sheet1!R30</f>
        <v>D</v>
      </c>
      <c r="H42" s="7" t="str">
        <f t="shared" si="0"/>
        <v>Zadovoljavajuci</v>
      </c>
    </row>
    <row r="43" spans="1:8" ht="14.25">
      <c r="A43" s="6" t="e">
        <f>Sheet1!#REF!</f>
        <v>#REF!</v>
      </c>
      <c r="B43" s="1" t="str">
        <f>Sheet1!A31&amp;"/"&amp;Sheet1!B31</f>
        <v>62/2018</v>
      </c>
      <c r="C43" s="1" t="str">
        <f>Sheet1!C31&amp;" "&amp;Sheet1!D31</f>
        <v>Veselin Popović</v>
      </c>
      <c r="D43" s="40">
        <f>Sheet1!F31+Sheet1!H31+Sheet1!L31+Sheet1!E31+Sheet1!G31</f>
        <v>64</v>
      </c>
      <c r="E43" s="4">
        <f>Sheet1!P31</f>
        <v>26</v>
      </c>
      <c r="F43" s="4">
        <f>Sheet1!Q31</f>
        <v>90</v>
      </c>
      <c r="G43" s="4" t="str">
        <f>Sheet1!R31</f>
        <v>A</v>
      </c>
      <c r="H43" s="7" t="str">
        <f t="shared" si="0"/>
        <v>Odlican</v>
      </c>
    </row>
    <row r="44" spans="1:8" ht="14.25">
      <c r="A44" s="6" t="e">
        <f>Sheet1!#REF!</f>
        <v>#REF!</v>
      </c>
      <c r="B44" s="1" t="str">
        <f>Sheet1!A32&amp;"/"&amp;Sheet1!B32</f>
        <v>66/2018</v>
      </c>
      <c r="C44" s="1" t="str">
        <f>Sheet1!C32&amp;" "&amp;Sheet1!D32</f>
        <v>Dražen Minić</v>
      </c>
      <c r="D44" s="40">
        <f>Sheet1!F32+Sheet1!H32+Sheet1!L32+Sheet1!E32+Sheet1!G32</f>
        <v>43</v>
      </c>
      <c r="E44" s="4">
        <f>Sheet1!P32</f>
        <v>28</v>
      </c>
      <c r="F44" s="4">
        <f>Sheet1!Q32</f>
        <v>71</v>
      </c>
      <c r="G44" s="4" t="str">
        <f>Sheet1!R32</f>
        <v>C</v>
      </c>
      <c r="H44" s="7" t="str">
        <f t="shared" si="0"/>
        <v>Dobar</v>
      </c>
    </row>
    <row r="45" spans="1:8" ht="14.25">
      <c r="A45" s="6" t="e">
        <f>Sheet1!#REF!</f>
        <v>#REF!</v>
      </c>
      <c r="B45" s="1" t="str">
        <f>Sheet1!A33&amp;"/"&amp;Sheet1!B33</f>
        <v>68/2018</v>
      </c>
      <c r="C45" s="1" t="str">
        <f>Sheet1!C33&amp;" "&amp;Sheet1!D33</f>
        <v>Anastasija Bubanja</v>
      </c>
      <c r="D45" s="40">
        <f>Sheet1!F33+Sheet1!H33+Sheet1!L33+Sheet1!E33+Sheet1!G33</f>
        <v>59</v>
      </c>
      <c r="E45" s="4">
        <f>Sheet1!P33</f>
        <v>12</v>
      </c>
      <c r="F45" s="4">
        <f>Sheet1!Q33</f>
        <v>71</v>
      </c>
      <c r="G45" s="4" t="str">
        <f>Sheet1!R33</f>
        <v>C</v>
      </c>
      <c r="H45" s="7" t="str">
        <f t="shared" si="0"/>
        <v>Dobar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str">
        <f>Sheet1!A34&amp;"/"&amp;Sheet1!B34</f>
        <v>73/2018</v>
      </c>
      <c r="C48" s="1" t="str">
        <f>Sheet1!C34&amp;" "&amp;Sheet1!D34</f>
        <v>Sara Šarić</v>
      </c>
      <c r="D48" s="40">
        <f>Sheet1!F34+Sheet1!H34+Sheet1!L34+Sheet1!E34+Sheet1!G34</f>
        <v>62</v>
      </c>
      <c r="E48" s="4">
        <f>Sheet1!P34</f>
        <v>24.5</v>
      </c>
      <c r="F48" s="4">
        <f>Sheet1!Q34</f>
        <v>86.5</v>
      </c>
      <c r="G48" s="4" t="str">
        <f>Sheet1!R34</f>
        <v>B</v>
      </c>
      <c r="H48" s="7" t="str">
        <f t="shared" si="0"/>
        <v>Vrlo dobar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4.25">
      <c r="A51" s="6" t="e">
        <f>Sheet1!#REF!</f>
        <v>#REF!</v>
      </c>
      <c r="B51" s="1" t="str">
        <f>Sheet1!A35&amp;"/"&amp;Sheet1!B35</f>
        <v>82/2018</v>
      </c>
      <c r="C51" s="1" t="str">
        <f>Sheet1!C35&amp;" "&amp;Sheet1!D35</f>
        <v>Balša Marković</v>
      </c>
      <c r="D51" s="40">
        <f>Sheet1!F35+Sheet1!H35+Sheet1!L35+Sheet1!E35+Sheet1!G35</f>
        <v>34</v>
      </c>
      <c r="E51" s="4">
        <f>Sheet1!P35</f>
        <v>14.5</v>
      </c>
      <c r="F51" s="4">
        <f>Sheet1!Q35</f>
        <v>48.5</v>
      </c>
      <c r="G51" s="4" t="str">
        <f>Sheet1!R35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Sheet1!A36&amp;"/"&amp;Sheet1!B36</f>
        <v>83/2018</v>
      </c>
      <c r="C52" s="1" t="str">
        <f>Sheet1!C36&amp;" "&amp;Sheet1!D36</f>
        <v>Nikola Otašević</v>
      </c>
      <c r="D52" s="40">
        <f>Sheet1!F36+Sheet1!H36+Sheet1!L36+Sheet1!E36+Sheet1!G36</f>
        <v>48</v>
      </c>
      <c r="E52" s="4">
        <f>Sheet1!P36</f>
        <v>32</v>
      </c>
      <c r="F52" s="4">
        <f>Sheet1!Q36</f>
        <v>80</v>
      </c>
      <c r="G52" s="4" t="str">
        <f>Sheet1!R36</f>
        <v>B</v>
      </c>
      <c r="H52" s="7" t="str">
        <f t="shared" si="0"/>
        <v>Vrlo dobar</v>
      </c>
    </row>
    <row r="53" spans="1:8" ht="14.25">
      <c r="A53" s="6" t="e">
        <f>Sheet1!#REF!</f>
        <v>#REF!</v>
      </c>
      <c r="B53" s="1" t="str">
        <f>Sheet1!A37&amp;"/"&amp;Sheet1!B37</f>
        <v>92/2018</v>
      </c>
      <c r="C53" s="1" t="str">
        <f>Sheet1!C37&amp;" "&amp;Sheet1!D37</f>
        <v>Jovana Miličić</v>
      </c>
      <c r="D53" s="40">
        <f>Sheet1!F37+Sheet1!H37+Sheet1!L37+Sheet1!E37+Sheet1!G37</f>
        <v>28</v>
      </c>
      <c r="E53" s="4">
        <f>Sheet1!P37</f>
        <v>0</v>
      </c>
      <c r="F53" s="4">
        <f>Sheet1!Q37</f>
        <v>28</v>
      </c>
      <c r="G53" s="4" t="str">
        <f>Sheet1!R37</f>
        <v>F</v>
      </c>
      <c r="H53" s="7" t="str">
        <f t="shared" si="0"/>
        <v>Nedovoljan</v>
      </c>
    </row>
    <row r="54" spans="1:8" ht="14.25">
      <c r="A54" s="6" t="e">
        <f>Sheet1!#REF!</f>
        <v>#REF!</v>
      </c>
      <c r="B54" s="1" t="str">
        <f>Sheet1!A38&amp;"/"&amp;Sheet1!B38</f>
        <v>93/2018</v>
      </c>
      <c r="C54" s="1" t="str">
        <f>Sheet1!C38&amp;" "&amp;Sheet1!D38</f>
        <v>Sanja Lagator</v>
      </c>
      <c r="D54" s="40">
        <f>Sheet1!F38+Sheet1!H38+Sheet1!L38+Sheet1!E38+Sheet1!G38</f>
        <v>67</v>
      </c>
      <c r="E54" s="4">
        <f>Sheet1!P38</f>
        <v>18</v>
      </c>
      <c r="F54" s="4">
        <f>Sheet1!Q38</f>
        <v>85</v>
      </c>
      <c r="G54" s="4" t="str">
        <f>Sheet1!R38</f>
        <v>B</v>
      </c>
      <c r="H54" s="7" t="str">
        <f t="shared" si="0"/>
        <v>Vrlo dobar</v>
      </c>
    </row>
    <row r="55" spans="1:8" ht="14.25">
      <c r="A55" s="6" t="e">
        <f>Sheet1!#REF!</f>
        <v>#REF!</v>
      </c>
      <c r="B55" s="1" t="str">
        <f>Sheet1!A39&amp;"/"&amp;Sheet1!B39</f>
        <v>97/2018</v>
      </c>
      <c r="C55" s="1" t="str">
        <f>Sheet1!C39&amp;" "&amp;Sheet1!D39</f>
        <v>Aleksandra Zeković</v>
      </c>
      <c r="D55" s="40">
        <f>Sheet1!F39+Sheet1!H39+Sheet1!L39+Sheet1!E39+Sheet1!G39</f>
        <v>39</v>
      </c>
      <c r="E55" s="4">
        <f>Sheet1!P39</f>
        <v>4.5</v>
      </c>
      <c r="F55" s="4">
        <f>Sheet1!Q39</f>
        <v>43.5</v>
      </c>
      <c r="G55" s="4" t="str">
        <f>Sheet1!R39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str">
        <f>Sheet1!A40&amp;"/"&amp;Sheet1!B40</f>
        <v>101/2018</v>
      </c>
      <c r="C57" s="1" t="str">
        <f>Sheet1!C40&amp;" "&amp;Sheet1!D40</f>
        <v>Ivan Pejović</v>
      </c>
      <c r="D57" s="40">
        <f>Sheet1!F40+Sheet1!H40+Sheet1!L40+Sheet1!E40+Sheet1!G40</f>
        <v>29</v>
      </c>
      <c r="E57" s="4">
        <f>Sheet1!P40</f>
        <v>7.5</v>
      </c>
      <c r="F57" s="4">
        <f>Sheet1!Q40</f>
        <v>36.5</v>
      </c>
      <c r="G57" s="4" t="str">
        <f>Sheet1!R40</f>
        <v>F</v>
      </c>
      <c r="H57" s="7" t="str">
        <f t="shared" si="0"/>
        <v>Nedovoljan</v>
      </c>
    </row>
    <row r="58" spans="1:8" ht="14.25">
      <c r="A58" s="6" t="e">
        <f>Sheet1!#REF!</f>
        <v>#REF!</v>
      </c>
      <c r="B58" s="1" t="str">
        <f>Sheet1!A41&amp;"/"&amp;Sheet1!B41</f>
        <v>1/2017</v>
      </c>
      <c r="C58" s="1" t="str">
        <f>Sheet1!C41&amp;" "&amp;Sheet1!D41</f>
        <v>Petar Lazarević</v>
      </c>
      <c r="D58" s="40">
        <f>Sheet1!F41+Sheet1!H41+Sheet1!L41+Sheet1!E41+Sheet1!G41</f>
        <v>38</v>
      </c>
      <c r="E58" s="4">
        <f>Sheet1!P41</f>
        <v>25</v>
      </c>
      <c r="F58" s="4">
        <f>Sheet1!Q41</f>
        <v>63</v>
      </c>
      <c r="G58" s="4" t="str">
        <f>Sheet1!R41</f>
        <v>D</v>
      </c>
      <c r="H58" s="7" t="str">
        <f t="shared" si="0"/>
        <v>Zadovoljavajuci</v>
      </c>
    </row>
    <row r="59" spans="1:8" ht="14.25">
      <c r="A59" s="6" t="e">
        <f>Sheet1!#REF!</f>
        <v>#REF!</v>
      </c>
      <c r="B59" s="1" t="str">
        <f>Sheet1!A42&amp;"/"&amp;Sheet1!B42</f>
        <v>3/2017</v>
      </c>
      <c r="C59" s="1" t="str">
        <f>Sheet1!C42&amp;" "&amp;Sheet1!D42</f>
        <v>Ognjen Bulatović</v>
      </c>
      <c r="D59" s="40">
        <f>Sheet1!F42+Sheet1!H42+Sheet1!L42+Sheet1!E42+Sheet1!G42</f>
        <v>51</v>
      </c>
      <c r="E59" s="4">
        <f>Sheet1!P42</f>
        <v>2</v>
      </c>
      <c r="F59" s="4">
        <f>Sheet1!Q42</f>
        <v>53</v>
      </c>
      <c r="G59" s="4" t="str">
        <f>Sheet1!R42</f>
        <v>E</v>
      </c>
      <c r="H59" s="7" t="str">
        <f t="shared" si="0"/>
        <v>Dovoljan</v>
      </c>
    </row>
    <row r="60" spans="1:8" ht="14.25">
      <c r="A60" s="6" t="e">
        <f>Sheet1!#REF!</f>
        <v>#REF!</v>
      </c>
      <c r="B60" s="1" t="str">
        <f>Sheet1!A43&amp;"/"&amp;Sheet1!B43</f>
        <v>6/2017</v>
      </c>
      <c r="C60" s="1" t="str">
        <f>Sheet1!C43&amp;" "&amp;Sheet1!D43</f>
        <v>Jovan Marković</v>
      </c>
      <c r="D60" s="40">
        <f>Sheet1!F43+Sheet1!H43+Sheet1!L43+Sheet1!E43+Sheet1!G43</f>
        <v>60</v>
      </c>
      <c r="E60" s="4">
        <f>Sheet1!P43</f>
        <v>10.5</v>
      </c>
      <c r="F60" s="4">
        <f>Sheet1!Q43</f>
        <v>70.5</v>
      </c>
      <c r="G60" s="4" t="str">
        <f>Sheet1!R43</f>
        <v>C</v>
      </c>
      <c r="H60" s="7" t="str">
        <f t="shared" si="0"/>
        <v>Dobar</v>
      </c>
    </row>
    <row r="61" spans="1:8" ht="14.25">
      <c r="A61" s="6" t="e">
        <f>Sheet1!#REF!</f>
        <v>#REF!</v>
      </c>
      <c r="B61" s="1" t="str">
        <f>Sheet1!A44&amp;"/"&amp;Sheet1!B44</f>
        <v>7/2017</v>
      </c>
      <c r="C61" s="1" t="str">
        <f>Sheet1!C44&amp;" "&amp;Sheet1!D44</f>
        <v>Vladimir Ćetković</v>
      </c>
      <c r="D61" s="40">
        <f>Sheet1!F44+Sheet1!H44+Sheet1!L44+Sheet1!E44+Sheet1!G44</f>
        <v>44</v>
      </c>
      <c r="E61" s="4">
        <f>Sheet1!P44</f>
        <v>30</v>
      </c>
      <c r="F61" s="4">
        <f>Sheet1!Q44</f>
        <v>74</v>
      </c>
      <c r="G61" s="4" t="str">
        <f>Sheet1!R44</f>
        <v>C</v>
      </c>
      <c r="H61" s="7" t="str">
        <f t="shared" si="0"/>
        <v>Dobar</v>
      </c>
    </row>
    <row r="62" spans="1:8" ht="14.25">
      <c r="A62" s="6" t="e">
        <f>Sheet1!#REF!</f>
        <v>#REF!</v>
      </c>
      <c r="B62" s="1" t="str">
        <f>Sheet1!A45&amp;"/"&amp;Sheet1!B45</f>
        <v>19/2017</v>
      </c>
      <c r="C62" s="1" t="str">
        <f>Sheet1!C45&amp;" "&amp;Sheet1!D45</f>
        <v>Jovan Ćorović</v>
      </c>
      <c r="D62" s="40">
        <f>Sheet1!F45+Sheet1!H45+Sheet1!L45+Sheet1!E45+Sheet1!G45</f>
        <v>26</v>
      </c>
      <c r="E62" s="4">
        <f>Sheet1!P45</f>
        <v>0</v>
      </c>
      <c r="F62" s="4">
        <f>Sheet1!Q45</f>
        <v>26</v>
      </c>
      <c r="G62" s="4" t="str">
        <f>Sheet1!R45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Sheet1!A46&amp;"/"&amp;Sheet1!B46</f>
        <v>21/2017</v>
      </c>
      <c r="C63" s="1" t="str">
        <f>Sheet1!C46&amp;" "&amp;Sheet1!D46</f>
        <v>Simo Milenković</v>
      </c>
      <c r="D63" s="40">
        <f>Sheet1!F46+Sheet1!H46+Sheet1!L46+Sheet1!E46+Sheet1!G46</f>
        <v>42</v>
      </c>
      <c r="E63" s="4">
        <f>Sheet1!P46</f>
        <v>16</v>
      </c>
      <c r="F63" s="4">
        <f>Sheet1!Q46</f>
        <v>58</v>
      </c>
      <c r="G63" s="4" t="str">
        <f>Sheet1!R46</f>
        <v>E</v>
      </c>
      <c r="H63" s="7" t="str">
        <f t="shared" si="0"/>
        <v>Dovoljan</v>
      </c>
    </row>
    <row r="64" spans="1:8" ht="14.25">
      <c r="A64" s="6" t="e">
        <f>Sheet1!#REF!</f>
        <v>#REF!</v>
      </c>
      <c r="B64" s="1" t="str">
        <f>Sheet1!A47&amp;"/"&amp;Sheet1!B47</f>
        <v>25/2017</v>
      </c>
      <c r="C64" s="1" t="str">
        <f>Sheet1!C47&amp;" "&amp;Sheet1!D47</f>
        <v>Goran Đikanović</v>
      </c>
      <c r="D64" s="40">
        <f>Sheet1!F47+Sheet1!H47+Sheet1!L47+Sheet1!E47+Sheet1!G47</f>
        <v>45</v>
      </c>
      <c r="E64" s="4">
        <f>Sheet1!P47</f>
        <v>31</v>
      </c>
      <c r="F64" s="4">
        <f>Sheet1!Q47</f>
        <v>76</v>
      </c>
      <c r="G64" s="4" t="str">
        <f>Sheet1!R47</f>
        <v>C</v>
      </c>
      <c r="H64" s="7" t="str">
        <f t="shared" si="0"/>
        <v>Dobar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str">
        <f>Sheet1!A48&amp;"/"&amp;Sheet1!B48</f>
        <v>37/2017</v>
      </c>
      <c r="C66" s="1" t="str">
        <f>Sheet1!C48&amp;" "&amp;Sheet1!D48</f>
        <v>Andrijana Žižić</v>
      </c>
      <c r="D66" s="40">
        <f>Sheet1!F48+Sheet1!H48+Sheet1!L48+Sheet1!E48+Sheet1!G48</f>
        <v>22</v>
      </c>
      <c r="E66" s="4">
        <f>Sheet1!P48</f>
        <v>0</v>
      </c>
      <c r="F66" s="4">
        <f>Sheet1!Q48</f>
        <v>22</v>
      </c>
      <c r="G66" s="4" t="str">
        <f>Sheet1!R48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str">
        <f>Sheet1!A49&amp;"/"&amp;Sheet1!B49</f>
        <v>60/2017</v>
      </c>
      <c r="C69" s="1" t="str">
        <f>Sheet1!C49&amp;" "&amp;Sheet1!D49</f>
        <v>Božo Tasovac</v>
      </c>
      <c r="D69" s="40">
        <f>Sheet1!F49+Sheet1!H49+Sheet1!L49+Sheet1!E49+Sheet1!G49</f>
        <v>26</v>
      </c>
      <c r="E69" s="4">
        <f>Sheet1!P49</f>
        <v>0</v>
      </c>
      <c r="F69" s="4">
        <f>Sheet1!Q49</f>
        <v>26</v>
      </c>
      <c r="G69" s="4" t="str">
        <f>Sheet1!R49</f>
        <v>F</v>
      </c>
      <c r="H69" s="7" t="str">
        <f t="shared" si="0"/>
        <v>Nedovoljan</v>
      </c>
    </row>
    <row r="70" spans="1:8" ht="14.25">
      <c r="A70" s="6" t="e">
        <f>Sheet1!#REF!</f>
        <v>#REF!</v>
      </c>
      <c r="B70" s="1" t="str">
        <f>Sheet1!A50&amp;"/"&amp;Sheet1!B50</f>
        <v>64/2017</v>
      </c>
      <c r="C70" s="1" t="str">
        <f>Sheet1!C50&amp;" "&amp;Sheet1!D50</f>
        <v>Anja Dragutinović</v>
      </c>
      <c r="D70" s="40">
        <f>Sheet1!F50+Sheet1!H50+Sheet1!L50+Sheet1!E50+Sheet1!G50</f>
        <v>62</v>
      </c>
      <c r="E70" s="4">
        <f>Sheet1!P50</f>
        <v>15</v>
      </c>
      <c r="F70" s="4">
        <f>Sheet1!Q50</f>
        <v>77</v>
      </c>
      <c r="G70" s="4" t="str">
        <f>Sheet1!R50</f>
        <v>C</v>
      </c>
      <c r="H70" s="7" t="str">
        <f t="shared" si="0"/>
        <v>Dobar</v>
      </c>
    </row>
    <row r="71" spans="1:8" ht="14.25">
      <c r="A71" s="6" t="e">
        <f>Sheet1!#REF!</f>
        <v>#REF!</v>
      </c>
      <c r="B71" s="1" t="str">
        <f>Sheet1!A51&amp;"/"&amp;Sheet1!B51</f>
        <v>70/2017</v>
      </c>
      <c r="C71" s="1" t="str">
        <f>Sheet1!C51&amp;" "&amp;Sheet1!D51</f>
        <v>Dragana Todorović</v>
      </c>
      <c r="D71" s="40">
        <f>Sheet1!F51+Sheet1!H51+Sheet1!L51+Sheet1!E51+Sheet1!G51</f>
        <v>29</v>
      </c>
      <c r="E71" s="4">
        <f>Sheet1!P51</f>
        <v>0</v>
      </c>
      <c r="F71" s="4">
        <f>Sheet1!Q51</f>
        <v>29</v>
      </c>
      <c r="G71" s="4" t="str">
        <f>Sheet1!R51</f>
        <v>F</v>
      </c>
      <c r="H71" s="7" t="str">
        <f t="shared" si="0"/>
        <v>Nedovoljan</v>
      </c>
    </row>
    <row r="72" spans="1:8" ht="14.25">
      <c r="A72" s="6" t="e">
        <f>Sheet1!#REF!</f>
        <v>#REF!</v>
      </c>
      <c r="B72" s="1" t="str">
        <f>Sheet1!A52&amp;"/"&amp;Sheet1!B52</f>
        <v>74/2017</v>
      </c>
      <c r="C72" s="1" t="str">
        <f>Sheet1!C52&amp;" "&amp;Sheet1!D52</f>
        <v>Nađa Barović</v>
      </c>
      <c r="D72" s="40">
        <f>Sheet1!F52+Sheet1!H52+Sheet1!L52+Sheet1!E52+Sheet1!G52</f>
        <v>45</v>
      </c>
      <c r="E72" s="4">
        <f>Sheet1!P52</f>
        <v>0</v>
      </c>
      <c r="F72" s="4">
        <f>Sheet1!Q52</f>
        <v>45</v>
      </c>
      <c r="G72" s="4" t="str">
        <f>Sheet1!R52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str">
        <f>Sheet1!A53&amp;"/"&amp;Sheet1!B53</f>
        <v>80/2017</v>
      </c>
      <c r="C73" s="1" t="str">
        <f>Sheet1!C53&amp;" "&amp;Sheet1!D53</f>
        <v>Vladimir Radonjić</v>
      </c>
      <c r="D73" s="40">
        <f>Sheet1!F53+Sheet1!H53+Sheet1!L53+Sheet1!E53+Sheet1!G53</f>
        <v>52</v>
      </c>
      <c r="E73" s="4">
        <f>Sheet1!P53</f>
        <v>0</v>
      </c>
      <c r="F73" s="4">
        <f>Sheet1!Q53</f>
        <v>52</v>
      </c>
      <c r="G73" s="4" t="str">
        <f>Sheet1!R53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4.25">
      <c r="A74" s="6" t="e">
        <f>Sheet1!#REF!</f>
        <v>#REF!</v>
      </c>
      <c r="B74" s="1" t="str">
        <f>Sheet1!A54&amp;"/"&amp;Sheet1!B54</f>
        <v>84/2017</v>
      </c>
      <c r="C74" s="1" t="str">
        <f>Sheet1!C54&amp;" "&amp;Sheet1!D54</f>
        <v>Božidar Ašanin</v>
      </c>
      <c r="D74" s="40">
        <f>Sheet1!F54+Sheet1!H54+Sheet1!L54+Sheet1!E54+Sheet1!G54</f>
        <v>50</v>
      </c>
      <c r="E74" s="4">
        <f>Sheet1!P54</f>
        <v>16</v>
      </c>
      <c r="F74" s="4">
        <f>Sheet1!Q54</f>
        <v>66</v>
      </c>
      <c r="G74" s="4" t="str">
        <f>Sheet1!R54</f>
        <v>D</v>
      </c>
      <c r="H74" s="7" t="str">
        <f t="shared" si="1"/>
        <v>Zadovoljavajuci</v>
      </c>
    </row>
    <row r="75" spans="1:8" ht="14.25">
      <c r="A75" s="6" t="e">
        <f>Sheet1!#REF!</f>
        <v>#REF!</v>
      </c>
      <c r="B75" s="1" t="str">
        <f>Sheet1!A55&amp;"/"&amp;Sheet1!B55</f>
        <v>95/2017</v>
      </c>
      <c r="C75" s="1" t="str">
        <f>Sheet1!C55&amp;" "&amp;Sheet1!D55</f>
        <v>Suad Skenderi</v>
      </c>
      <c r="D75" s="40">
        <f>Sheet1!F55+Sheet1!H55+Sheet1!L55+Sheet1!E55+Sheet1!G55</f>
        <v>14</v>
      </c>
      <c r="E75" s="4">
        <f>Sheet1!P55</f>
        <v>0</v>
      </c>
      <c r="F75" s="4">
        <f>Sheet1!Q55</f>
        <v>14</v>
      </c>
      <c r="G75" s="4" t="str">
        <f>Sheet1!R55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str">
        <f>Sheet1!A56&amp;"/"&amp;Sheet1!B56</f>
        <v>96/2017</v>
      </c>
      <c r="C76" s="1" t="str">
        <f>Sheet1!C56&amp;" "&amp;Sheet1!D56</f>
        <v>Isah Muković</v>
      </c>
      <c r="D76" s="40">
        <f>Sheet1!F56+Sheet1!H56+Sheet1!L56+Sheet1!E56+Sheet1!G56</f>
        <v>35</v>
      </c>
      <c r="E76" s="4">
        <f>Sheet1!P56</f>
        <v>0</v>
      </c>
      <c r="F76" s="4">
        <f>Sheet1!Q56</f>
        <v>35</v>
      </c>
      <c r="G76" s="4" t="str">
        <f>Sheet1!R56</f>
        <v>F</v>
      </c>
      <c r="H76" s="7" t="str">
        <f t="shared" si="1"/>
        <v>Nedovoljan</v>
      </c>
    </row>
    <row r="77" spans="1:8" ht="14.25">
      <c r="A77" s="6" t="e">
        <f>Sheet1!#REF!</f>
        <v>#REF!</v>
      </c>
      <c r="B77" s="1" t="str">
        <f>Sheet1!A57&amp;"/"&amp;Sheet1!B57</f>
        <v>25/2016</v>
      </c>
      <c r="C77" s="1" t="str">
        <f>Sheet1!C57&amp;" "&amp;Sheet1!D57</f>
        <v>Anton Ljucović</v>
      </c>
      <c r="D77" s="40">
        <f>Sheet1!F57+Sheet1!H57+Sheet1!L57+Sheet1!E57+Sheet1!G57</f>
        <v>47</v>
      </c>
      <c r="E77" s="4">
        <f>Sheet1!P57</f>
        <v>29</v>
      </c>
      <c r="F77" s="4">
        <f>Sheet1!Q57</f>
        <v>76</v>
      </c>
      <c r="G77" s="4" t="str">
        <f>Sheet1!R57</f>
        <v>C</v>
      </c>
      <c r="H77" s="7" t="str">
        <f t="shared" si="1"/>
        <v>Dobar</v>
      </c>
    </row>
    <row r="78" spans="1:8" ht="14.25">
      <c r="A78" s="6" t="e">
        <f>Sheet1!#REF!</f>
        <v>#REF!</v>
      </c>
      <c r="B78" s="1" t="str">
        <f>Sheet1!A58&amp;"/"&amp;Sheet1!B58</f>
        <v>37/2016</v>
      </c>
      <c r="C78" s="1" t="str">
        <f>Sheet1!C58&amp;" "&amp;Sheet1!D58</f>
        <v>Ivan Šćekić</v>
      </c>
      <c r="D78" s="40">
        <f>Sheet1!F58+Sheet1!H58+Sheet1!L58+Sheet1!E58+Sheet1!G58</f>
        <v>14</v>
      </c>
      <c r="E78" s="4">
        <f>Sheet1!P58</f>
        <v>0</v>
      </c>
      <c r="F78" s="4">
        <f>Sheet1!Q58</f>
        <v>14</v>
      </c>
      <c r="G78" s="4" t="str">
        <f>Sheet1!R58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2" t="s">
        <v>41</v>
      </c>
      <c r="B3" s="82"/>
      <c r="C3" s="82"/>
      <c r="D3" s="82"/>
      <c r="E3" s="82"/>
      <c r="F3" s="82"/>
      <c r="G3" s="82"/>
      <c r="H3" s="11"/>
      <c r="I3" s="11"/>
      <c r="J3" s="11"/>
      <c r="K3" s="86" t="s">
        <v>44</v>
      </c>
      <c r="L3" s="87"/>
      <c r="M3" s="87"/>
      <c r="N3" s="87"/>
      <c r="O3" s="87"/>
      <c r="P3" s="87"/>
      <c r="Q3" s="87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4"/>
      <c r="M4" s="85"/>
      <c r="N4" s="85"/>
      <c r="O4" s="85"/>
      <c r="P4" s="85"/>
      <c r="Q4" s="85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4"/>
      <c r="M5" s="85"/>
      <c r="N5" s="85"/>
      <c r="O5" s="85"/>
      <c r="P5" s="85"/>
      <c r="Q5" s="85"/>
      <c r="R5" s="16"/>
    </row>
    <row r="6" spans="1:18" ht="14.25">
      <c r="A6" s="81" t="s">
        <v>42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1" t="s">
        <v>43</v>
      </c>
      <c r="B8" s="81"/>
      <c r="C8" s="81"/>
      <c r="D8" s="81"/>
      <c r="E8" s="81"/>
      <c r="F8" s="81"/>
      <c r="G8" s="81"/>
      <c r="H8" s="81"/>
      <c r="I8" s="81"/>
      <c r="J8" s="85"/>
      <c r="K8" s="85"/>
      <c r="L8" s="85"/>
      <c r="M8" s="85"/>
      <c r="N8" s="85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ht="27.75" customHeight="1">
      <c r="A10" s="96" t="s">
        <v>1</v>
      </c>
      <c r="B10" s="99" t="s">
        <v>2</v>
      </c>
      <c r="C10" s="99" t="s">
        <v>3</v>
      </c>
      <c r="D10" s="99" t="s">
        <v>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8" t="s">
        <v>5</v>
      </c>
      <c r="R10" s="90" t="s">
        <v>29</v>
      </c>
    </row>
    <row r="11" spans="1:18" ht="30" customHeight="1">
      <c r="A11" s="97"/>
      <c r="B11" s="95"/>
      <c r="C11" s="95"/>
      <c r="D11" s="92" t="s">
        <v>10</v>
      </c>
      <c r="E11" s="93"/>
      <c r="F11" s="93"/>
      <c r="G11" s="93"/>
      <c r="H11" s="94"/>
      <c r="I11" s="92" t="s">
        <v>11</v>
      </c>
      <c r="J11" s="93"/>
      <c r="K11" s="93"/>
      <c r="L11" s="93"/>
      <c r="M11" s="94"/>
      <c r="N11" s="95" t="s">
        <v>12</v>
      </c>
      <c r="O11" s="95"/>
      <c r="P11" s="100" t="s">
        <v>13</v>
      </c>
      <c r="Q11" s="89"/>
      <c r="R11" s="91"/>
    </row>
    <row r="12" spans="1:18" ht="15" thickBot="1">
      <c r="A12" s="98"/>
      <c r="B12" s="100"/>
      <c r="C12" s="10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1"/>
      <c r="Q12" s="89"/>
      <c r="R12" s="91"/>
    </row>
    <row r="13" spans="1:18" ht="14.25">
      <c r="A13" s="1" t="e">
        <f>Sheet1!#REF!</f>
        <v>#REF!</v>
      </c>
      <c r="B13" s="1" t="str">
        <f>Sheet1!A3&amp;"/"&amp;Sheet1!B3</f>
        <v>11/2019</v>
      </c>
      <c r="C13" s="1" t="str">
        <f>Sheet1!C3&amp;" "&amp;Sheet1!D3</f>
        <v>Aleksandar Paunović</v>
      </c>
      <c r="D13" s="1">
        <f>Sheet1!F3</f>
        <v>5</v>
      </c>
      <c r="E13" s="1">
        <f>Sheet1!H3</f>
        <v>6</v>
      </c>
      <c r="F13" s="1">
        <f>Sheet1!E3</f>
        <v>14</v>
      </c>
      <c r="G13" s="1">
        <f>Sheet1!G3</f>
        <v>7</v>
      </c>
      <c r="H13" s="1"/>
      <c r="I13" s="4"/>
      <c r="J13" s="4"/>
      <c r="K13" s="4"/>
      <c r="L13" s="4"/>
      <c r="M13" s="4"/>
      <c r="N13" s="4">
        <f>Sheet1!L3</f>
        <v>24</v>
      </c>
      <c r="O13" s="4"/>
      <c r="P13" s="4">
        <f>Sheet1!P3</f>
        <v>18</v>
      </c>
      <c r="Q13" s="4">
        <f>Sheet1!Q3</f>
        <v>74</v>
      </c>
      <c r="R13" s="4" t="str">
        <f>Sheet1!R3</f>
        <v>C</v>
      </c>
    </row>
    <row r="14" spans="1:19" ht="14.2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4.25">
      <c r="A15" s="1" t="e">
        <f>Sheet1!#REF!</f>
        <v>#REF!</v>
      </c>
      <c r="B15" s="1" t="str">
        <f>Sheet1!A4&amp;"/"&amp;Sheet1!B4</f>
        <v>1/2018</v>
      </c>
      <c r="C15" s="1" t="str">
        <f>Sheet1!C4&amp;" "&amp;Sheet1!D4</f>
        <v>Maksim Kontić</v>
      </c>
      <c r="D15" s="1">
        <f>Sheet1!F4</f>
        <v>10</v>
      </c>
      <c r="E15" s="1">
        <f>Sheet1!H4</f>
        <v>18</v>
      </c>
      <c r="F15" s="1">
        <f>Sheet1!E4</f>
        <v>14</v>
      </c>
      <c r="G15" s="1">
        <f>Sheet1!G4</f>
        <v>8</v>
      </c>
      <c r="H15" s="1"/>
      <c r="I15" s="4"/>
      <c r="J15" s="4"/>
      <c r="K15" s="4"/>
      <c r="L15" s="4"/>
      <c r="M15" s="4"/>
      <c r="N15" s="4">
        <f>Sheet1!L4</f>
        <v>25</v>
      </c>
      <c r="O15" s="4"/>
      <c r="P15" s="4">
        <f>Sheet1!P4</f>
        <v>30</v>
      </c>
      <c r="Q15" s="4">
        <f>Sheet1!Q4</f>
        <v>105</v>
      </c>
      <c r="R15" s="4" t="str">
        <f>Sheet1!R4</f>
        <v>A</v>
      </c>
      <c r="S15" s="25"/>
    </row>
    <row r="16" spans="1:19" ht="14.2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4.25">
      <c r="A17" s="1" t="e">
        <f>Sheet1!#REF!</f>
        <v>#REF!</v>
      </c>
      <c r="B17" s="1" t="str">
        <f>Sheet1!A5&amp;"/"&amp;Sheet1!B5</f>
        <v>8/2018</v>
      </c>
      <c r="C17" s="1" t="str">
        <f>Sheet1!C5&amp;" "&amp;Sheet1!D5</f>
        <v>Aleksandar Konatar</v>
      </c>
      <c r="D17" s="1">
        <f>Sheet1!F5</f>
        <v>10</v>
      </c>
      <c r="E17" s="1">
        <f>Sheet1!H5</f>
        <v>6</v>
      </c>
      <c r="F17" s="1">
        <f>Sheet1!E5</f>
        <v>14</v>
      </c>
      <c r="G17" s="1">
        <f>Sheet1!G5</f>
        <v>8</v>
      </c>
      <c r="H17" s="1"/>
      <c r="I17" s="4"/>
      <c r="J17" s="4"/>
      <c r="K17" s="4"/>
      <c r="L17" s="4"/>
      <c r="M17" s="4"/>
      <c r="N17" s="4">
        <f>Sheet1!L5</f>
        <v>21</v>
      </c>
      <c r="O17" s="4"/>
      <c r="P17" s="4">
        <f>Sheet1!P5</f>
        <v>24</v>
      </c>
      <c r="Q17" s="4">
        <f>Sheet1!Q5</f>
        <v>83</v>
      </c>
      <c r="R17" s="4" t="str">
        <f>Sheet1!R5</f>
        <v>B</v>
      </c>
      <c r="S17" s="25"/>
    </row>
    <row r="18" spans="1:19" ht="14.25">
      <c r="A18" s="1" t="e">
        <f>Sheet1!#REF!</f>
        <v>#REF!</v>
      </c>
      <c r="B18" s="1" t="str">
        <f>Sheet1!A6&amp;"/"&amp;Sheet1!B6</f>
        <v>11/2018</v>
      </c>
      <c r="C18" s="1" t="str">
        <f>Sheet1!C6&amp;" "&amp;Sheet1!D6</f>
        <v>Balša Ljumović</v>
      </c>
      <c r="D18" s="1">
        <f>Sheet1!F6</f>
        <v>0</v>
      </c>
      <c r="E18" s="1">
        <f>Sheet1!H6</f>
        <v>0</v>
      </c>
      <c r="F18" s="1">
        <f>Sheet1!E6</f>
        <v>14</v>
      </c>
      <c r="G18" s="1">
        <f>Sheet1!G6</f>
        <v>0</v>
      </c>
      <c r="H18" s="1"/>
      <c r="I18" s="4"/>
      <c r="J18" s="4"/>
      <c r="K18" s="4"/>
      <c r="L18" s="4"/>
      <c r="M18" s="4"/>
      <c r="N18" s="4">
        <f>Sheet1!L6</f>
        <v>23</v>
      </c>
      <c r="O18" s="4"/>
      <c r="P18" s="4">
        <f>Sheet1!P6</f>
        <v>23.5</v>
      </c>
      <c r="Q18" s="4">
        <f>Sheet1!Q6</f>
        <v>60.5</v>
      </c>
      <c r="R18" s="4" t="str">
        <f>Sheet1!R6</f>
        <v>D</v>
      </c>
      <c r="S18" s="25"/>
    </row>
    <row r="19" spans="1:19" ht="14.25">
      <c r="A19" s="1" t="e">
        <f>Sheet1!#REF!</f>
        <v>#REF!</v>
      </c>
      <c r="B19" s="1" t="str">
        <f>Sheet1!A7&amp;"/"&amp;Sheet1!B7</f>
        <v>12/2018</v>
      </c>
      <c r="C19" s="1" t="str">
        <f>Sheet1!C7&amp;" "&amp;Sheet1!D7</f>
        <v>Luka Kusovac</v>
      </c>
      <c r="D19" s="1">
        <f>Sheet1!F7</f>
        <v>0</v>
      </c>
      <c r="E19" s="1">
        <f>Sheet1!H7</f>
        <v>0</v>
      </c>
      <c r="F19" s="1">
        <f>Sheet1!E7</f>
        <v>14</v>
      </c>
      <c r="G19" s="1">
        <f>Sheet1!G7</f>
        <v>0</v>
      </c>
      <c r="H19" s="1"/>
      <c r="I19" s="4"/>
      <c r="J19" s="4"/>
      <c r="K19" s="4"/>
      <c r="L19" s="4"/>
      <c r="M19" s="4"/>
      <c r="N19" s="4">
        <f>Sheet1!L7</f>
        <v>29</v>
      </c>
      <c r="O19" s="4"/>
      <c r="P19" s="4">
        <f>Sheet1!P7</f>
        <v>0</v>
      </c>
      <c r="Q19" s="4">
        <f>Sheet1!Q7</f>
        <v>43</v>
      </c>
      <c r="R19" s="4" t="str">
        <f>Sheet1!R7</f>
        <v>F</v>
      </c>
      <c r="S19" s="25"/>
    </row>
    <row r="20" spans="1:19" ht="14.25">
      <c r="A20" s="1" t="e">
        <f>Sheet1!#REF!</f>
        <v>#REF!</v>
      </c>
      <c r="B20" s="1" t="str">
        <f>Sheet1!A8&amp;"/"&amp;Sheet1!B8</f>
        <v>16/2018</v>
      </c>
      <c r="C20" s="1" t="str">
        <f>Sheet1!C8&amp;" "&amp;Sheet1!D8</f>
        <v>Jevto Pićurić</v>
      </c>
      <c r="D20" s="1">
        <f>Sheet1!F8</f>
        <v>0</v>
      </c>
      <c r="E20" s="1">
        <f>Sheet1!H8</f>
        <v>0</v>
      </c>
      <c r="F20" s="1">
        <f>Sheet1!E8</f>
        <v>14</v>
      </c>
      <c r="G20" s="1">
        <f>Sheet1!G8</f>
        <v>0</v>
      </c>
      <c r="H20" s="1"/>
      <c r="I20" s="4"/>
      <c r="J20" s="4"/>
      <c r="K20" s="4"/>
      <c r="L20" s="4"/>
      <c r="M20" s="4"/>
      <c r="N20" s="4">
        <f>Sheet1!L8</f>
        <v>25</v>
      </c>
      <c r="O20" s="4"/>
      <c r="P20" s="4">
        <f>Sheet1!P8</f>
        <v>0</v>
      </c>
      <c r="Q20" s="4">
        <f>Sheet1!Q8</f>
        <v>39</v>
      </c>
      <c r="R20" s="4" t="str">
        <f>Sheet1!R8</f>
        <v>F</v>
      </c>
      <c r="S20" s="25"/>
    </row>
    <row r="21" spans="1:19" ht="14.25">
      <c r="A21" s="1" t="e">
        <f>Sheet1!#REF!</f>
        <v>#REF!</v>
      </c>
      <c r="B21" s="1" t="str">
        <f>Sheet1!A9&amp;"/"&amp;Sheet1!B9</f>
        <v>17/2018</v>
      </c>
      <c r="C21" s="1" t="str">
        <f>Sheet1!C9&amp;" "&amp;Sheet1!D9</f>
        <v>Branka Stevančević</v>
      </c>
      <c r="D21" s="1">
        <f>Sheet1!F9</f>
        <v>10</v>
      </c>
      <c r="E21" s="1">
        <f>Sheet1!H9</f>
        <v>12</v>
      </c>
      <c r="F21" s="1">
        <f>Sheet1!E9</f>
        <v>14</v>
      </c>
      <c r="G21" s="1">
        <f>Sheet1!G9</f>
        <v>8</v>
      </c>
      <c r="H21" s="1"/>
      <c r="I21" s="4"/>
      <c r="J21" s="4"/>
      <c r="K21" s="4"/>
      <c r="L21" s="4"/>
      <c r="M21" s="4"/>
      <c r="N21" s="4">
        <f>Sheet1!L9</f>
        <v>11</v>
      </c>
      <c r="O21" s="4"/>
      <c r="P21" s="4">
        <f>Sheet1!P9</f>
        <v>7</v>
      </c>
      <c r="Q21" s="4">
        <f>Sheet1!Q9</f>
        <v>62</v>
      </c>
      <c r="R21" s="4" t="str">
        <f>Sheet1!R9</f>
        <v>D</v>
      </c>
      <c r="S21" s="25"/>
    </row>
    <row r="22" spans="1:19" ht="14.25">
      <c r="A22" s="1" t="e">
        <f>Sheet1!#REF!</f>
        <v>#REF!</v>
      </c>
      <c r="B22" s="1" t="str">
        <f>Sheet1!A10&amp;"/"&amp;Sheet1!B10</f>
        <v>19/2018</v>
      </c>
      <c r="C22" s="1" t="str">
        <f>Sheet1!C10&amp;" "&amp;Sheet1!D10</f>
        <v>Ilija Gardašević</v>
      </c>
      <c r="D22" s="1">
        <f>Sheet1!F10</f>
        <v>0</v>
      </c>
      <c r="E22" s="1">
        <f>Sheet1!H10</f>
        <v>0</v>
      </c>
      <c r="F22" s="1">
        <f>Sheet1!E10</f>
        <v>14</v>
      </c>
      <c r="G22" s="1">
        <f>Sheet1!G10</f>
        <v>0</v>
      </c>
      <c r="H22" s="1"/>
      <c r="I22" s="4"/>
      <c r="J22" s="4"/>
      <c r="K22" s="4"/>
      <c r="L22" s="4"/>
      <c r="M22" s="4"/>
      <c r="N22" s="4">
        <f>Sheet1!L10</f>
        <v>23</v>
      </c>
      <c r="O22" s="4"/>
      <c r="P22" s="4">
        <f>Sheet1!P10</f>
        <v>0</v>
      </c>
      <c r="Q22" s="4">
        <f>Sheet1!Q10</f>
        <v>37</v>
      </c>
      <c r="R22" s="4" t="str">
        <f>Sheet1!R10</f>
        <v>F</v>
      </c>
      <c r="S22" s="25"/>
    </row>
    <row r="23" spans="1:19" ht="14.25">
      <c r="A23" s="1" t="e">
        <f>Sheet1!#REF!</f>
        <v>#REF!</v>
      </c>
      <c r="B23" s="1" t="str">
        <f>Sheet1!A11&amp;"/"&amp;Sheet1!B11</f>
        <v>23/2018</v>
      </c>
      <c r="C23" s="1" t="str">
        <f>Sheet1!C11&amp;" "&amp;Sheet1!D11</f>
        <v>Kristjan Ivanović</v>
      </c>
      <c r="D23" s="1">
        <f>Sheet1!F11</f>
        <v>0</v>
      </c>
      <c r="E23" s="1">
        <f>Sheet1!H11</f>
        <v>0</v>
      </c>
      <c r="F23" s="1">
        <f>Sheet1!E11</f>
        <v>14</v>
      </c>
      <c r="G23" s="1">
        <f>Sheet1!G11</f>
        <v>7</v>
      </c>
      <c r="H23" s="1"/>
      <c r="I23" s="4"/>
      <c r="J23" s="4"/>
      <c r="K23" s="4"/>
      <c r="L23" s="4"/>
      <c r="M23" s="4"/>
      <c r="N23" s="4">
        <f>Sheet1!L11</f>
        <v>28</v>
      </c>
      <c r="O23" s="4"/>
      <c r="P23" s="4">
        <f>Sheet1!P11</f>
        <v>29</v>
      </c>
      <c r="Q23" s="4">
        <f>Sheet1!Q11</f>
        <v>78</v>
      </c>
      <c r="R23" s="4" t="str">
        <f>Sheet1!R11</f>
        <v>C</v>
      </c>
      <c r="S23" s="25"/>
    </row>
    <row r="24" spans="1:19" ht="14.25">
      <c r="A24" s="1" t="e">
        <f>Sheet1!#REF!</f>
        <v>#REF!</v>
      </c>
      <c r="B24" s="1" t="str">
        <f>Sheet1!A12&amp;"/"&amp;Sheet1!B12</f>
        <v>25/2018</v>
      </c>
      <c r="C24" s="1" t="str">
        <f>Sheet1!C12&amp;" "&amp;Sheet1!D12</f>
        <v>Jelena Samardžić</v>
      </c>
      <c r="D24" s="1">
        <f>Sheet1!F12</f>
        <v>5</v>
      </c>
      <c r="E24" s="1">
        <f>Sheet1!H12</f>
        <v>0</v>
      </c>
      <c r="F24" s="1">
        <f>Sheet1!E12</f>
        <v>12</v>
      </c>
      <c r="G24" s="1">
        <f>Sheet1!G12</f>
        <v>6</v>
      </c>
      <c r="H24" s="1"/>
      <c r="I24" s="4"/>
      <c r="J24" s="4"/>
      <c r="K24" s="4"/>
      <c r="L24" s="4"/>
      <c r="M24" s="4"/>
      <c r="N24" s="4">
        <f>Sheet1!L12</f>
        <v>19</v>
      </c>
      <c r="O24" s="4"/>
      <c r="P24" s="4">
        <f>Sheet1!P12</f>
        <v>9</v>
      </c>
      <c r="Q24" s="4">
        <f>Sheet1!Q12</f>
        <v>51</v>
      </c>
      <c r="R24" s="4" t="str">
        <f>Sheet1!R12</f>
        <v>E</v>
      </c>
      <c r="S24" s="25"/>
    </row>
    <row r="25" spans="1:19" ht="14.25">
      <c r="A25" s="1" t="e">
        <f>Sheet1!#REF!</f>
        <v>#REF!</v>
      </c>
      <c r="B25" s="1" t="str">
        <f>Sheet1!A13&amp;"/"&amp;Sheet1!B13</f>
        <v>26/2018</v>
      </c>
      <c r="C25" s="1" t="str">
        <f>Sheet1!C13&amp;" "&amp;Sheet1!D13</f>
        <v>Mia Dubak</v>
      </c>
      <c r="D25" s="1">
        <f>Sheet1!F13</f>
        <v>5</v>
      </c>
      <c r="E25" s="1">
        <f>Sheet1!H13</f>
        <v>6</v>
      </c>
      <c r="F25" s="1">
        <f>Sheet1!E13</f>
        <v>14</v>
      </c>
      <c r="G25" s="1">
        <f>Sheet1!G13</f>
        <v>8</v>
      </c>
      <c r="H25" s="1"/>
      <c r="I25" s="4"/>
      <c r="J25" s="4"/>
      <c r="K25" s="4"/>
      <c r="L25" s="4"/>
      <c r="M25" s="4"/>
      <c r="N25" s="4">
        <f>Sheet1!L13</f>
        <v>22</v>
      </c>
      <c r="O25" s="4"/>
      <c r="P25" s="4">
        <f>Sheet1!P13</f>
        <v>0</v>
      </c>
      <c r="Q25" s="4">
        <f>Sheet1!Q13</f>
        <v>55</v>
      </c>
      <c r="R25" s="4" t="str">
        <f>Sheet1!R13</f>
        <v>E</v>
      </c>
      <c r="S25" s="25"/>
    </row>
    <row r="26" spans="1:19" ht="14.25">
      <c r="A26" s="1" t="e">
        <f>Sheet1!#REF!</f>
        <v>#REF!</v>
      </c>
      <c r="B26" s="1" t="str">
        <f>Sheet1!A14&amp;"/"&amp;Sheet1!B14</f>
        <v>27/2018</v>
      </c>
      <c r="C26" s="1" t="str">
        <f>Sheet1!C14&amp;" "&amp;Sheet1!D14</f>
        <v>Aleksandar Savić</v>
      </c>
      <c r="D26" s="1">
        <f>Sheet1!F14</f>
        <v>10</v>
      </c>
      <c r="E26" s="1">
        <f>Sheet1!H14</f>
        <v>12</v>
      </c>
      <c r="F26" s="1">
        <f>Sheet1!E14</f>
        <v>14</v>
      </c>
      <c r="G26" s="1">
        <f>Sheet1!G14</f>
        <v>8</v>
      </c>
      <c r="H26" s="1"/>
      <c r="I26" s="4"/>
      <c r="J26" s="4"/>
      <c r="K26" s="4"/>
      <c r="L26" s="4"/>
      <c r="M26" s="4"/>
      <c r="N26" s="4">
        <f>Sheet1!L14</f>
        <v>21</v>
      </c>
      <c r="O26" s="4"/>
      <c r="P26" s="4">
        <f>Sheet1!P14</f>
        <v>0</v>
      </c>
      <c r="Q26" s="4">
        <f>Sheet1!Q14</f>
        <v>65</v>
      </c>
      <c r="R26" s="4" t="str">
        <f>Sheet1!R14</f>
        <v>D</v>
      </c>
      <c r="S26" s="25"/>
    </row>
    <row r="27" spans="1:19" ht="14.25">
      <c r="A27" s="1" t="e">
        <f>Sheet1!#REF!</f>
        <v>#REF!</v>
      </c>
      <c r="B27" s="1" t="str">
        <f>Sheet1!A15&amp;"/"&amp;Sheet1!B15</f>
        <v>30/2018</v>
      </c>
      <c r="C27" s="1" t="str">
        <f>Sheet1!C15&amp;" "&amp;Sheet1!D15</f>
        <v>Milica Kovačević</v>
      </c>
      <c r="D27" s="1">
        <f>Sheet1!F15</f>
        <v>10</v>
      </c>
      <c r="E27" s="1">
        <f>Sheet1!H15</f>
        <v>0</v>
      </c>
      <c r="F27" s="1">
        <f>Sheet1!E15</f>
        <v>14</v>
      </c>
      <c r="G27" s="1">
        <f>Sheet1!G15</f>
        <v>8</v>
      </c>
      <c r="H27" s="1"/>
      <c r="I27" s="4"/>
      <c r="J27" s="4"/>
      <c r="K27" s="4"/>
      <c r="L27" s="4"/>
      <c r="M27" s="4"/>
      <c r="N27" s="4">
        <f>Sheet1!L15</f>
        <v>31</v>
      </c>
      <c r="O27" s="4"/>
      <c r="P27" s="4">
        <f>Sheet1!P15</f>
        <v>21.5</v>
      </c>
      <c r="Q27" s="4">
        <f>Sheet1!Q15</f>
        <v>84.5</v>
      </c>
      <c r="R27" s="4" t="str">
        <f>Sheet1!R15</f>
        <v>B</v>
      </c>
      <c r="S27" s="25"/>
    </row>
    <row r="28" spans="1:19" ht="14.25">
      <c r="A28" s="1" t="e">
        <f>Sheet1!#REF!</f>
        <v>#REF!</v>
      </c>
      <c r="B28" s="1" t="str">
        <f>Sheet1!A16&amp;"/"&amp;Sheet1!B16</f>
        <v>31/2018</v>
      </c>
      <c r="C28" s="1" t="str">
        <f>Sheet1!C16&amp;" "&amp;Sheet1!D16</f>
        <v>Nikolina Fatić</v>
      </c>
      <c r="D28" s="1">
        <f>Sheet1!F16</f>
        <v>0</v>
      </c>
      <c r="E28" s="1">
        <f>Sheet1!H16</f>
        <v>12</v>
      </c>
      <c r="F28" s="1">
        <f>Sheet1!E16</f>
        <v>14</v>
      </c>
      <c r="G28" s="1">
        <f>Sheet1!G16</f>
        <v>6</v>
      </c>
      <c r="H28" s="1"/>
      <c r="I28" s="4"/>
      <c r="J28" s="4"/>
      <c r="K28" s="4"/>
      <c r="L28" s="4"/>
      <c r="M28" s="4"/>
      <c r="N28" s="4">
        <f>Sheet1!L16</f>
        <v>21</v>
      </c>
      <c r="O28" s="4"/>
      <c r="P28" s="4">
        <f>Sheet1!P16</f>
        <v>0</v>
      </c>
      <c r="Q28" s="4">
        <f>Sheet1!Q16</f>
        <v>53</v>
      </c>
      <c r="R28" s="4" t="str">
        <f>Sheet1!R16</f>
        <v>E</v>
      </c>
      <c r="S28" s="25"/>
    </row>
    <row r="29" spans="1:19" ht="14.25">
      <c r="A29" s="1" t="e">
        <f>Sheet1!#REF!</f>
        <v>#REF!</v>
      </c>
      <c r="B29" s="1" t="str">
        <f>Sheet1!A17&amp;"/"&amp;Sheet1!B17</f>
        <v>37/2018</v>
      </c>
      <c r="C29" s="1" t="str">
        <f>Sheet1!C17&amp;" "&amp;Sheet1!D17</f>
        <v>Ivan Adžić</v>
      </c>
      <c r="D29" s="1">
        <f>Sheet1!F17</f>
        <v>10</v>
      </c>
      <c r="E29" s="1">
        <f>Sheet1!H17</f>
        <v>12</v>
      </c>
      <c r="F29" s="1">
        <f>Sheet1!E17</f>
        <v>13</v>
      </c>
      <c r="G29" s="1">
        <f>Sheet1!G17</f>
        <v>7</v>
      </c>
      <c r="H29" s="1"/>
      <c r="I29" s="4"/>
      <c r="J29" s="4"/>
      <c r="K29" s="4"/>
      <c r="L29" s="4"/>
      <c r="M29" s="4"/>
      <c r="N29" s="4">
        <f>Sheet1!L17</f>
        <v>17</v>
      </c>
      <c r="O29" s="4"/>
      <c r="P29" s="4">
        <f>Sheet1!P17</f>
        <v>16.5</v>
      </c>
      <c r="Q29" s="4">
        <f>Sheet1!Q17</f>
        <v>75.5</v>
      </c>
      <c r="R29" s="4" t="str">
        <f>Sheet1!R17</f>
        <v>C</v>
      </c>
      <c r="S29" s="25"/>
    </row>
    <row r="30" spans="1:19" ht="14.25">
      <c r="A30" s="1" t="e">
        <f>Sheet1!#REF!</f>
        <v>#REF!</v>
      </c>
      <c r="B30" s="1" t="str">
        <f>Sheet1!A18&amp;"/"&amp;Sheet1!B18</f>
        <v>38/2018</v>
      </c>
      <c r="C30" s="1" t="str">
        <f>Sheet1!C18&amp;" "&amp;Sheet1!D18</f>
        <v>Petar Milić</v>
      </c>
      <c r="D30" s="1">
        <f>Sheet1!F18</f>
        <v>10</v>
      </c>
      <c r="E30" s="1">
        <f>Sheet1!H18</f>
        <v>0</v>
      </c>
      <c r="F30" s="1">
        <f>Sheet1!E18</f>
        <v>14</v>
      </c>
      <c r="G30" s="1">
        <f>Sheet1!G18</f>
        <v>8</v>
      </c>
      <c r="H30" s="1"/>
      <c r="I30" s="4"/>
      <c r="J30" s="4"/>
      <c r="K30" s="4"/>
      <c r="L30" s="4"/>
      <c r="M30" s="4"/>
      <c r="N30" s="4">
        <f>Sheet1!L18</f>
        <v>15</v>
      </c>
      <c r="O30" s="4"/>
      <c r="P30" s="4">
        <f>Sheet1!P18</f>
        <v>18.5</v>
      </c>
      <c r="Q30" s="4">
        <f>Sheet1!Q18</f>
        <v>65.5</v>
      </c>
      <c r="R30" s="4" t="str">
        <f>Sheet1!R18</f>
        <v>D</v>
      </c>
      <c r="S30" s="25"/>
    </row>
    <row r="31" spans="1:19" ht="14.25">
      <c r="A31" s="1" t="e">
        <f>Sheet1!#REF!</f>
        <v>#REF!</v>
      </c>
      <c r="B31" s="1" t="str">
        <f>Sheet1!A19&amp;"/"&amp;Sheet1!B19</f>
        <v>39/2018</v>
      </c>
      <c r="C31" s="1" t="str">
        <f>Sheet1!C19&amp;" "&amp;Sheet1!D19</f>
        <v>Vladan Savićević</v>
      </c>
      <c r="D31" s="1">
        <f>Sheet1!F19</f>
        <v>5</v>
      </c>
      <c r="E31" s="1">
        <f>Sheet1!H19</f>
        <v>0</v>
      </c>
      <c r="F31" s="1">
        <f>Sheet1!E19</f>
        <v>14</v>
      </c>
      <c r="G31" s="1">
        <f>Sheet1!G19</f>
        <v>8</v>
      </c>
      <c r="H31" s="1"/>
      <c r="I31" s="4"/>
      <c r="J31" s="4"/>
      <c r="K31" s="4"/>
      <c r="L31" s="4"/>
      <c r="M31" s="4"/>
      <c r="N31" s="4">
        <f>Sheet1!L19</f>
        <v>20</v>
      </c>
      <c r="O31" s="4"/>
      <c r="P31" s="4">
        <f>Sheet1!P19</f>
        <v>0</v>
      </c>
      <c r="Q31" s="4">
        <f>Sheet1!Q19</f>
        <v>47</v>
      </c>
      <c r="R31" s="4" t="str">
        <f>Sheet1!R19</f>
        <v>F</v>
      </c>
      <c r="S31" s="25"/>
    </row>
    <row r="32" spans="1:19" ht="14.25">
      <c r="A32" s="1" t="e">
        <f>Sheet1!#REF!</f>
        <v>#REF!</v>
      </c>
      <c r="B32" s="1" t="str">
        <f>Sheet1!A20&amp;"/"&amp;Sheet1!B20</f>
        <v>40/2018</v>
      </c>
      <c r="C32" s="1" t="str">
        <f>Sheet1!C20&amp;" "&amp;Sheet1!D20</f>
        <v>Lazar Mašulović</v>
      </c>
      <c r="D32" s="1">
        <f>Sheet1!F20</f>
        <v>5</v>
      </c>
      <c r="E32" s="1">
        <f>Sheet1!H20</f>
        <v>12</v>
      </c>
      <c r="F32" s="1">
        <f>Sheet1!E20</f>
        <v>14</v>
      </c>
      <c r="G32" s="1">
        <f>Sheet1!G20</f>
        <v>8</v>
      </c>
      <c r="H32" s="1"/>
      <c r="I32" s="4"/>
      <c r="J32" s="4"/>
      <c r="K32" s="4"/>
      <c r="L32" s="4"/>
      <c r="M32" s="4"/>
      <c r="N32" s="4">
        <f>Sheet1!L20</f>
        <v>26</v>
      </c>
      <c r="O32" s="4"/>
      <c r="P32" s="4">
        <f>Sheet1!P20</f>
        <v>0</v>
      </c>
      <c r="Q32" s="4">
        <f>Sheet1!Q20</f>
        <v>65</v>
      </c>
      <c r="R32" s="4" t="str">
        <f>Sheet1!R20</f>
        <v>D</v>
      </c>
      <c r="S32" s="25"/>
    </row>
    <row r="33" spans="1:19" ht="14.25">
      <c r="A33" s="1" t="e">
        <f>Sheet1!#REF!</f>
        <v>#REF!</v>
      </c>
      <c r="B33" s="1" t="str">
        <f>Sheet1!A21&amp;"/"&amp;Sheet1!B21</f>
        <v>41/2018</v>
      </c>
      <c r="C33" s="1" t="str">
        <f>Sheet1!C21&amp;" "&amp;Sheet1!D21</f>
        <v>Semir Kardović</v>
      </c>
      <c r="D33" s="1">
        <f>Sheet1!F21</f>
        <v>10</v>
      </c>
      <c r="E33" s="1">
        <f>Sheet1!H21</f>
        <v>18</v>
      </c>
      <c r="F33" s="1">
        <f>Sheet1!E21</f>
        <v>14</v>
      </c>
      <c r="G33" s="1">
        <f>Sheet1!G21</f>
        <v>8</v>
      </c>
      <c r="H33" s="1"/>
      <c r="I33" s="4"/>
      <c r="J33" s="4"/>
      <c r="K33" s="4"/>
      <c r="L33" s="4"/>
      <c r="M33" s="4"/>
      <c r="N33" s="4">
        <f>Sheet1!L21</f>
        <v>21</v>
      </c>
      <c r="O33" s="4"/>
      <c r="P33" s="4">
        <f>Sheet1!P21</f>
        <v>17</v>
      </c>
      <c r="Q33" s="4">
        <f>Sheet1!Q21</f>
        <v>88</v>
      </c>
      <c r="R33" s="4" t="str">
        <f>Sheet1!R21</f>
        <v>B</v>
      </c>
      <c r="S33" s="25"/>
    </row>
    <row r="34" spans="1:19" ht="14.25">
      <c r="A34" s="1" t="e">
        <f>Sheet1!#REF!</f>
        <v>#REF!</v>
      </c>
      <c r="B34" s="1" t="str">
        <f>Sheet1!A22&amp;"/"&amp;Sheet1!B22</f>
        <v>43/2018</v>
      </c>
      <c r="C34" s="1" t="str">
        <f>Sheet1!C22&amp;" "&amp;Sheet1!D22</f>
        <v>Damjan Bujišić</v>
      </c>
      <c r="D34" s="1">
        <f>Sheet1!F22</f>
        <v>0</v>
      </c>
      <c r="E34" s="1">
        <f>Sheet1!H22</f>
        <v>12</v>
      </c>
      <c r="F34" s="1">
        <f>Sheet1!E22</f>
        <v>14</v>
      </c>
      <c r="G34" s="1">
        <f>Sheet1!G22</f>
        <v>6</v>
      </c>
      <c r="H34" s="1"/>
      <c r="I34" s="4"/>
      <c r="J34" s="4"/>
      <c r="K34" s="4"/>
      <c r="L34" s="4"/>
      <c r="M34" s="4"/>
      <c r="N34" s="4">
        <f>Sheet1!L22</f>
        <v>20</v>
      </c>
      <c r="O34" s="4"/>
      <c r="P34" s="4">
        <f>Sheet1!P22</f>
        <v>0</v>
      </c>
      <c r="Q34" s="4">
        <f>Sheet1!Q22</f>
        <v>52</v>
      </c>
      <c r="R34" s="4" t="str">
        <f>Sheet1!R22</f>
        <v>E</v>
      </c>
      <c r="S34" s="25"/>
    </row>
    <row r="35" spans="1:19" ht="14.25">
      <c r="A35" s="1" t="e">
        <f>Sheet1!#REF!</f>
        <v>#REF!</v>
      </c>
      <c r="B35" s="1" t="str">
        <f>Sheet1!A23&amp;"/"&amp;Sheet1!B23</f>
        <v>44/2018</v>
      </c>
      <c r="C35" s="1" t="str">
        <f>Sheet1!C23&amp;" "&amp;Sheet1!D23</f>
        <v>Petar Radović</v>
      </c>
      <c r="D35" s="1">
        <f>Sheet1!F23</f>
        <v>5</v>
      </c>
      <c r="E35" s="1">
        <f>Sheet1!H23</f>
        <v>12</v>
      </c>
      <c r="F35" s="1">
        <f>Sheet1!E23</f>
        <v>14</v>
      </c>
      <c r="G35" s="1">
        <f>Sheet1!G23</f>
        <v>6</v>
      </c>
      <c r="H35" s="1"/>
      <c r="I35" s="4"/>
      <c r="J35" s="4"/>
      <c r="K35" s="4"/>
      <c r="L35" s="4"/>
      <c r="M35" s="4"/>
      <c r="N35" s="4">
        <f>Sheet1!L23</f>
        <v>9</v>
      </c>
      <c r="O35" s="4"/>
      <c r="P35" s="4">
        <f>Sheet1!P23</f>
        <v>7</v>
      </c>
      <c r="Q35" s="4">
        <f>Sheet1!Q23</f>
        <v>53</v>
      </c>
      <c r="R35" s="4" t="str">
        <f>Sheet1!R23</f>
        <v>E</v>
      </c>
      <c r="S35" s="25"/>
    </row>
    <row r="36" spans="1:19" ht="14.25">
      <c r="A36" s="1" t="e">
        <f>Sheet1!#REF!</f>
        <v>#REF!</v>
      </c>
      <c r="B36" s="1" t="str">
        <f>Sheet1!A24&amp;"/"&amp;Sheet1!B24</f>
        <v>47/2018</v>
      </c>
      <c r="C36" s="1" t="str">
        <f>Sheet1!C24&amp;" "&amp;Sheet1!D24</f>
        <v>Eva Stella Lekić</v>
      </c>
      <c r="D36" s="1">
        <f>Sheet1!F24</f>
        <v>5</v>
      </c>
      <c r="E36" s="1">
        <f>Sheet1!H24</f>
        <v>6</v>
      </c>
      <c r="F36" s="1">
        <f>Sheet1!E24</f>
        <v>14</v>
      </c>
      <c r="G36" s="1">
        <f>Sheet1!G24</f>
        <v>8</v>
      </c>
      <c r="H36" s="1"/>
      <c r="I36" s="4"/>
      <c r="J36" s="4"/>
      <c r="K36" s="4"/>
      <c r="L36" s="4"/>
      <c r="M36" s="4"/>
      <c r="N36" s="4">
        <f>Sheet1!L24</f>
        <v>27</v>
      </c>
      <c r="O36" s="4"/>
      <c r="P36" s="4">
        <f>Sheet1!P24</f>
        <v>0</v>
      </c>
      <c r="Q36" s="4">
        <f>Sheet1!Q24</f>
        <v>60</v>
      </c>
      <c r="R36" s="4" t="str">
        <f>Sheet1!R24</f>
        <v>D</v>
      </c>
      <c r="S36" s="25"/>
    </row>
    <row r="37" spans="1:19" ht="14.25">
      <c r="A37" s="1" t="e">
        <f>Sheet1!#REF!</f>
        <v>#REF!</v>
      </c>
      <c r="B37" s="1" t="str">
        <f>Sheet1!A25&amp;"/"&amp;Sheet1!B25</f>
        <v>48/2018</v>
      </c>
      <c r="C37" s="1" t="str">
        <f>Sheet1!C25&amp;" "&amp;Sheet1!D25</f>
        <v>Lazar Ašanin</v>
      </c>
      <c r="D37" s="1">
        <f>Sheet1!F25</f>
        <v>10</v>
      </c>
      <c r="E37" s="1">
        <f>Sheet1!H25</f>
        <v>18</v>
      </c>
      <c r="F37" s="1">
        <f>Sheet1!E25</f>
        <v>14</v>
      </c>
      <c r="G37" s="1">
        <f>Sheet1!G25</f>
        <v>8</v>
      </c>
      <c r="H37" s="1"/>
      <c r="I37" s="4"/>
      <c r="J37" s="4"/>
      <c r="K37" s="4"/>
      <c r="L37" s="4"/>
      <c r="M37" s="4"/>
      <c r="N37" s="4">
        <f>Sheet1!L25</f>
        <v>34</v>
      </c>
      <c r="O37" s="4"/>
      <c r="P37" s="4">
        <f>Sheet1!P25</f>
        <v>28.5</v>
      </c>
      <c r="Q37" s="4">
        <f>Sheet1!Q25</f>
        <v>112.5</v>
      </c>
      <c r="R37" s="4" t="str">
        <f>Sheet1!R25</f>
        <v>A</v>
      </c>
      <c r="S37" s="25"/>
    </row>
    <row r="38" spans="1:19" ht="14.2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4.25">
      <c r="A39" s="1" t="e">
        <f>Sheet1!#REF!</f>
        <v>#REF!</v>
      </c>
      <c r="B39" s="1" t="str">
        <f>Sheet1!A26&amp;"/"&amp;Sheet1!B26</f>
        <v>54/2018</v>
      </c>
      <c r="C39" s="1" t="str">
        <f>Sheet1!C26&amp;" "&amp;Sheet1!D26</f>
        <v>Danilo Živković</v>
      </c>
      <c r="D39" s="1">
        <f>Sheet1!F26</f>
        <v>0</v>
      </c>
      <c r="E39" s="1">
        <f>Sheet1!H26</f>
        <v>0</v>
      </c>
      <c r="F39" s="1">
        <f>Sheet1!E26</f>
        <v>14</v>
      </c>
      <c r="G39" s="1">
        <f>Sheet1!G26</f>
        <v>0</v>
      </c>
      <c r="H39" s="1"/>
      <c r="I39" s="4"/>
      <c r="J39" s="4"/>
      <c r="K39" s="4"/>
      <c r="L39" s="4"/>
      <c r="M39" s="4"/>
      <c r="N39" s="4">
        <f>Sheet1!L26</f>
        <v>22</v>
      </c>
      <c r="O39" s="4"/>
      <c r="P39" s="4">
        <f>Sheet1!P26</f>
        <v>0</v>
      </c>
      <c r="Q39" s="4">
        <f>Sheet1!Q26</f>
        <v>36</v>
      </c>
      <c r="R39" s="4" t="str">
        <f>Sheet1!R26</f>
        <v>F</v>
      </c>
      <c r="S39" s="25"/>
    </row>
    <row r="40" spans="1:19" ht="14.25">
      <c r="A40" s="1" t="e">
        <f>Sheet1!#REF!</f>
        <v>#REF!</v>
      </c>
      <c r="B40" s="1" t="str">
        <f>Sheet1!A27&amp;"/"&amp;Sheet1!B27</f>
        <v>55/2018</v>
      </c>
      <c r="C40" s="1" t="str">
        <f>Sheet1!C27&amp;" "&amp;Sheet1!D27</f>
        <v>Anka Bojović</v>
      </c>
      <c r="D40" s="1">
        <f>Sheet1!F27</f>
        <v>0</v>
      </c>
      <c r="E40" s="1">
        <f>Sheet1!H27</f>
        <v>0</v>
      </c>
      <c r="F40" s="1">
        <f>Sheet1!E27</f>
        <v>14</v>
      </c>
      <c r="G40" s="1">
        <f>Sheet1!G27</f>
        <v>8</v>
      </c>
      <c r="H40" s="1"/>
      <c r="I40" s="4"/>
      <c r="J40" s="4"/>
      <c r="K40" s="4"/>
      <c r="L40" s="4"/>
      <c r="M40" s="4"/>
      <c r="N40" s="4">
        <f>Sheet1!L27</f>
        <v>21</v>
      </c>
      <c r="O40" s="4"/>
      <c r="P40" s="4">
        <f>Sheet1!P27</f>
        <v>31</v>
      </c>
      <c r="Q40" s="4">
        <f>Sheet1!Q27</f>
        <v>74</v>
      </c>
      <c r="R40" s="4" t="str">
        <f>Sheet1!R27</f>
        <v>C</v>
      </c>
      <c r="S40" s="25"/>
    </row>
    <row r="41" spans="1:19" ht="14.25">
      <c r="A41" s="1" t="e">
        <f>Sheet1!#REF!</f>
        <v>#REF!</v>
      </c>
      <c r="B41" s="1" t="str">
        <f>Sheet1!A28&amp;"/"&amp;Sheet1!B28</f>
        <v>56/2018</v>
      </c>
      <c r="C41" s="1" t="str">
        <f>Sheet1!C28&amp;" "&amp;Sheet1!D28</f>
        <v>Slavko Bulatović</v>
      </c>
      <c r="D41" s="1">
        <f>Sheet1!F28</f>
        <v>0</v>
      </c>
      <c r="E41" s="1">
        <f>Sheet1!H28</f>
        <v>0</v>
      </c>
      <c r="F41" s="1">
        <f>Sheet1!E28</f>
        <v>14</v>
      </c>
      <c r="G41" s="1">
        <f>Sheet1!G28</f>
        <v>0</v>
      </c>
      <c r="H41" s="1"/>
      <c r="I41" s="4"/>
      <c r="J41" s="4"/>
      <c r="K41" s="4"/>
      <c r="L41" s="4"/>
      <c r="M41" s="4"/>
      <c r="N41" s="4">
        <f>Sheet1!L28</f>
        <v>0</v>
      </c>
      <c r="O41" s="4"/>
      <c r="P41" s="4">
        <f>Sheet1!P28</f>
        <v>0</v>
      </c>
      <c r="Q41" s="4">
        <f>Sheet1!Q28</f>
        <v>14</v>
      </c>
      <c r="R41" s="4" t="str">
        <f>Sheet1!R28</f>
        <v>F</v>
      </c>
      <c r="S41" s="25"/>
    </row>
    <row r="42" spans="1:19" ht="14.25">
      <c r="A42" s="1" t="e">
        <f>Sheet1!#REF!</f>
        <v>#REF!</v>
      </c>
      <c r="B42" s="1" t="str">
        <f>Sheet1!A29&amp;"/"&amp;Sheet1!B29</f>
        <v>57/2018</v>
      </c>
      <c r="C42" s="1" t="str">
        <f>Sheet1!C29&amp;" "&amp;Sheet1!D29</f>
        <v>Miloš Knežević</v>
      </c>
      <c r="D42" s="1">
        <f>Sheet1!F29</f>
        <v>6</v>
      </c>
      <c r="E42" s="1">
        <f>Sheet1!H29</f>
        <v>6</v>
      </c>
      <c r="F42" s="1">
        <f>Sheet1!E29</f>
        <v>14</v>
      </c>
      <c r="G42" s="1">
        <f>Sheet1!G29</f>
        <v>3</v>
      </c>
      <c r="H42" s="1"/>
      <c r="I42" s="4"/>
      <c r="J42" s="4"/>
      <c r="K42" s="4"/>
      <c r="L42" s="4"/>
      <c r="M42" s="4"/>
      <c r="N42" s="4">
        <f>Sheet1!L29</f>
        <v>28</v>
      </c>
      <c r="O42" s="4"/>
      <c r="P42" s="4">
        <f>Sheet1!P29</f>
        <v>0</v>
      </c>
      <c r="Q42" s="4">
        <f>Sheet1!Q29</f>
        <v>57</v>
      </c>
      <c r="R42" s="4" t="str">
        <f>Sheet1!R29</f>
        <v>E</v>
      </c>
      <c r="S42" s="25"/>
    </row>
    <row r="43" spans="1:19" ht="14.25">
      <c r="A43" s="1" t="e">
        <f>Sheet1!#REF!</f>
        <v>#REF!</v>
      </c>
      <c r="B43" s="1" t="str">
        <f>Sheet1!A30&amp;"/"&amp;Sheet1!B30</f>
        <v>59/2018</v>
      </c>
      <c r="C43" s="1" t="str">
        <f>Sheet1!C30&amp;" "&amp;Sheet1!D30</f>
        <v>Pavle Saveljić</v>
      </c>
      <c r="D43" s="1">
        <f>Sheet1!F30</f>
        <v>5</v>
      </c>
      <c r="E43" s="1">
        <f>Sheet1!H30</f>
        <v>0</v>
      </c>
      <c r="F43" s="1">
        <f>Sheet1!E30</f>
        <v>14</v>
      </c>
      <c r="G43" s="1">
        <f>Sheet1!G30</f>
        <v>7</v>
      </c>
      <c r="H43" s="1"/>
      <c r="I43" s="4"/>
      <c r="J43" s="4"/>
      <c r="K43" s="4"/>
      <c r="L43" s="4"/>
      <c r="M43" s="4"/>
      <c r="N43" s="4">
        <f>Sheet1!L30</f>
        <v>21</v>
      </c>
      <c r="O43" s="4"/>
      <c r="P43" s="4">
        <f>Sheet1!P30</f>
        <v>21</v>
      </c>
      <c r="Q43" s="4">
        <f>Sheet1!Q30</f>
        <v>68</v>
      </c>
      <c r="R43" s="4" t="str">
        <f>Sheet1!R30</f>
        <v>D</v>
      </c>
      <c r="S43" s="25"/>
    </row>
    <row r="44" spans="1:19" ht="14.25">
      <c r="A44" s="1" t="e">
        <f>Sheet1!#REF!</f>
        <v>#REF!</v>
      </c>
      <c r="B44" s="1" t="str">
        <f>Sheet1!A31&amp;"/"&amp;Sheet1!B31</f>
        <v>62/2018</v>
      </c>
      <c r="C44" s="1" t="str">
        <f>Sheet1!C31&amp;" "&amp;Sheet1!D31</f>
        <v>Veselin Popović</v>
      </c>
      <c r="D44" s="1">
        <f>Sheet1!F31</f>
        <v>10</v>
      </c>
      <c r="E44" s="1">
        <f>Sheet1!H31</f>
        <v>0</v>
      </c>
      <c r="F44" s="1">
        <f>Sheet1!E31</f>
        <v>14</v>
      </c>
      <c r="G44" s="1">
        <f>Sheet1!G31</f>
        <v>8</v>
      </c>
      <c r="H44" s="1"/>
      <c r="I44" s="4"/>
      <c r="J44" s="4"/>
      <c r="K44" s="4"/>
      <c r="L44" s="4"/>
      <c r="M44" s="4"/>
      <c r="N44" s="4">
        <f>Sheet1!L31</f>
        <v>32</v>
      </c>
      <c r="O44" s="4"/>
      <c r="P44" s="4">
        <f>Sheet1!P31</f>
        <v>26</v>
      </c>
      <c r="Q44" s="4">
        <f>Sheet1!Q31</f>
        <v>90</v>
      </c>
      <c r="R44" s="4" t="str">
        <f>Sheet1!R31</f>
        <v>A</v>
      </c>
      <c r="S44" s="25"/>
    </row>
    <row r="45" spans="1:19" ht="14.25">
      <c r="A45" s="1" t="e">
        <f>Sheet1!#REF!</f>
        <v>#REF!</v>
      </c>
      <c r="B45" s="1" t="str">
        <f>Sheet1!A32&amp;"/"&amp;Sheet1!B32</f>
        <v>66/2018</v>
      </c>
      <c r="C45" s="1" t="str">
        <f>Sheet1!C32&amp;" "&amp;Sheet1!D32</f>
        <v>Dražen Minić</v>
      </c>
      <c r="D45" s="1">
        <f>Sheet1!F32</f>
        <v>0</v>
      </c>
      <c r="E45" s="1">
        <f>Sheet1!H32</f>
        <v>0</v>
      </c>
      <c r="F45" s="1">
        <f>Sheet1!E32</f>
        <v>14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29</v>
      </c>
      <c r="O45" s="4"/>
      <c r="P45" s="4">
        <f>Sheet1!P32</f>
        <v>28</v>
      </c>
      <c r="Q45" s="4">
        <f>Sheet1!Q32</f>
        <v>71</v>
      </c>
      <c r="R45" s="4" t="str">
        <f>Sheet1!R32</f>
        <v>C</v>
      </c>
      <c r="S45" s="25"/>
    </row>
    <row r="46" spans="1:19" ht="14.25">
      <c r="A46" s="1" t="e">
        <f>Sheet1!#REF!</f>
        <v>#REF!</v>
      </c>
      <c r="B46" s="1" t="str">
        <f>Sheet1!A33&amp;"/"&amp;Sheet1!B33</f>
        <v>68/2018</v>
      </c>
      <c r="C46" s="1" t="str">
        <f>Sheet1!C33&amp;" "&amp;Sheet1!D33</f>
        <v>Anastasija Bubanja</v>
      </c>
      <c r="D46" s="1">
        <f>Sheet1!F33</f>
        <v>5</v>
      </c>
      <c r="E46" s="1">
        <f>Sheet1!H33</f>
        <v>12</v>
      </c>
      <c r="F46" s="1">
        <f>Sheet1!E33</f>
        <v>14</v>
      </c>
      <c r="G46" s="1">
        <f>Sheet1!G33</f>
        <v>4</v>
      </c>
      <c r="H46" s="1"/>
      <c r="I46" s="4"/>
      <c r="J46" s="4"/>
      <c r="K46" s="4"/>
      <c r="L46" s="4"/>
      <c r="M46" s="4"/>
      <c r="N46" s="4">
        <f>Sheet1!L33</f>
        <v>24</v>
      </c>
      <c r="O46" s="4"/>
      <c r="P46" s="4">
        <f>Sheet1!P33</f>
        <v>12</v>
      </c>
      <c r="Q46" s="4">
        <f>Sheet1!Q33</f>
        <v>71</v>
      </c>
      <c r="R46" s="4" t="str">
        <f>Sheet1!R33</f>
        <v>C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str">
        <f>Sheet1!A34&amp;"/"&amp;Sheet1!B34</f>
        <v>73/2018</v>
      </c>
      <c r="C49" s="1" t="str">
        <f>Sheet1!C34&amp;" "&amp;Sheet1!D34</f>
        <v>Sara Šarić</v>
      </c>
      <c r="D49" s="1">
        <f>Sheet1!F34</f>
        <v>10</v>
      </c>
      <c r="E49" s="1">
        <f>Sheet1!H34</f>
        <v>0</v>
      </c>
      <c r="F49" s="1">
        <f>Sheet1!E34</f>
        <v>14</v>
      </c>
      <c r="G49" s="1">
        <f>Sheet1!G34</f>
        <v>8</v>
      </c>
      <c r="H49" s="1"/>
      <c r="I49" s="4"/>
      <c r="J49" s="4"/>
      <c r="K49" s="4"/>
      <c r="L49" s="4"/>
      <c r="M49" s="4"/>
      <c r="N49" s="4">
        <f>Sheet1!L34</f>
        <v>30</v>
      </c>
      <c r="O49" s="4"/>
      <c r="P49" s="4">
        <f>Sheet1!P34</f>
        <v>24.5</v>
      </c>
      <c r="Q49" s="4">
        <f>Sheet1!Q34</f>
        <v>86.5</v>
      </c>
      <c r="R49" s="4" t="str">
        <f>Sheet1!R34</f>
        <v>B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4.25">
      <c r="A52" s="1" t="e">
        <f>Sheet1!#REF!</f>
        <v>#REF!</v>
      </c>
      <c r="B52" s="1" t="str">
        <f>Sheet1!A35&amp;"/"&amp;Sheet1!B35</f>
        <v>82/2018</v>
      </c>
      <c r="C52" s="1" t="str">
        <f>Sheet1!C35&amp;" "&amp;Sheet1!D35</f>
        <v>Balša Marković</v>
      </c>
      <c r="D52" s="1">
        <f>Sheet1!F35</f>
        <v>5</v>
      </c>
      <c r="E52" s="1">
        <f>Sheet1!H35</f>
        <v>0</v>
      </c>
      <c r="F52" s="1">
        <f>Sheet1!E35</f>
        <v>14</v>
      </c>
      <c r="G52" s="1">
        <f>Sheet1!G35</f>
        <v>0</v>
      </c>
      <c r="H52" s="1"/>
      <c r="I52" s="4"/>
      <c r="J52" s="4"/>
      <c r="K52" s="4"/>
      <c r="L52" s="4"/>
      <c r="M52" s="4"/>
      <c r="N52" s="4">
        <f>Sheet1!L35</f>
        <v>15</v>
      </c>
      <c r="O52" s="4"/>
      <c r="P52" s="4">
        <f>Sheet1!P35</f>
        <v>14.5</v>
      </c>
      <c r="Q52" s="4">
        <f>Sheet1!Q35</f>
        <v>48.5</v>
      </c>
      <c r="R52" s="4" t="str">
        <f>Sheet1!R35</f>
        <v>F</v>
      </c>
      <c r="S52" s="25"/>
    </row>
    <row r="53" spans="1:19" ht="14.25">
      <c r="A53" s="1" t="e">
        <f>Sheet1!#REF!</f>
        <v>#REF!</v>
      </c>
      <c r="B53" s="1" t="str">
        <f>Sheet1!A36&amp;"/"&amp;Sheet1!B36</f>
        <v>83/2018</v>
      </c>
      <c r="C53" s="1" t="str">
        <f>Sheet1!C36&amp;" "&amp;Sheet1!D36</f>
        <v>Nikola Otašević</v>
      </c>
      <c r="D53" s="1">
        <f>Sheet1!F36</f>
        <v>0</v>
      </c>
      <c r="E53" s="1">
        <f>Sheet1!H36</f>
        <v>0</v>
      </c>
      <c r="F53" s="1">
        <f>Sheet1!E36</f>
        <v>14</v>
      </c>
      <c r="G53" s="1">
        <f>Sheet1!G36</f>
        <v>0</v>
      </c>
      <c r="H53" s="1"/>
      <c r="I53" s="4"/>
      <c r="J53" s="4"/>
      <c r="K53" s="4"/>
      <c r="L53" s="4"/>
      <c r="M53" s="4"/>
      <c r="N53" s="4">
        <f>Sheet1!L36</f>
        <v>34</v>
      </c>
      <c r="O53" s="4"/>
      <c r="P53" s="4">
        <f>Sheet1!P36</f>
        <v>32</v>
      </c>
      <c r="Q53" s="4">
        <f>Sheet1!Q36</f>
        <v>80</v>
      </c>
      <c r="R53" s="4" t="str">
        <f>Sheet1!R36</f>
        <v>B</v>
      </c>
      <c r="S53" s="25"/>
    </row>
    <row r="54" spans="1:19" ht="14.25">
      <c r="A54" s="1" t="e">
        <f>Sheet1!#REF!</f>
        <v>#REF!</v>
      </c>
      <c r="B54" s="1" t="str">
        <f>Sheet1!A37&amp;"/"&amp;Sheet1!B37</f>
        <v>92/2018</v>
      </c>
      <c r="C54" s="1" t="str">
        <f>Sheet1!C37&amp;" "&amp;Sheet1!D37</f>
        <v>Jovana Miličić</v>
      </c>
      <c r="D54" s="1">
        <f>Sheet1!F37</f>
        <v>5</v>
      </c>
      <c r="E54" s="1">
        <f>Sheet1!H37</f>
        <v>0</v>
      </c>
      <c r="F54" s="1">
        <f>Sheet1!E37</f>
        <v>14</v>
      </c>
      <c r="G54" s="1">
        <f>Sheet1!G37</f>
        <v>3</v>
      </c>
      <c r="H54" s="1"/>
      <c r="I54" s="4"/>
      <c r="J54" s="4"/>
      <c r="K54" s="4"/>
      <c r="L54" s="4"/>
      <c r="M54" s="4"/>
      <c r="N54" s="4">
        <f>Sheet1!L37</f>
        <v>6</v>
      </c>
      <c r="O54" s="4"/>
      <c r="P54" s="4">
        <f>Sheet1!P37</f>
        <v>0</v>
      </c>
      <c r="Q54" s="4">
        <f>Sheet1!Q37</f>
        <v>28</v>
      </c>
      <c r="R54" s="4" t="str">
        <f>Sheet1!R37</f>
        <v>F</v>
      </c>
      <c r="S54" s="25"/>
    </row>
    <row r="55" spans="1:19" ht="14.25">
      <c r="A55" s="1" t="e">
        <f>Sheet1!#REF!</f>
        <v>#REF!</v>
      </c>
      <c r="B55" s="1" t="str">
        <f>Sheet1!A38&amp;"/"&amp;Sheet1!B38</f>
        <v>93/2018</v>
      </c>
      <c r="C55" s="1" t="str">
        <f>Sheet1!C38&amp;" "&amp;Sheet1!D38</f>
        <v>Sanja Lagator</v>
      </c>
      <c r="D55" s="1">
        <f>Sheet1!F38</f>
        <v>10</v>
      </c>
      <c r="E55" s="1">
        <f>Sheet1!H38</f>
        <v>12</v>
      </c>
      <c r="F55" s="1">
        <f>Sheet1!E38</f>
        <v>14</v>
      </c>
      <c r="G55" s="1">
        <f>Sheet1!G38</f>
        <v>8</v>
      </c>
      <c r="H55" s="1"/>
      <c r="I55" s="4"/>
      <c r="J55" s="4"/>
      <c r="K55" s="4"/>
      <c r="L55" s="4"/>
      <c r="M55" s="4"/>
      <c r="N55" s="4">
        <f>Sheet1!L38</f>
        <v>23</v>
      </c>
      <c r="O55" s="4"/>
      <c r="P55" s="4">
        <f>Sheet1!P38</f>
        <v>18</v>
      </c>
      <c r="Q55" s="4">
        <f>Sheet1!Q38</f>
        <v>85</v>
      </c>
      <c r="R55" s="4" t="str">
        <f>Sheet1!R38</f>
        <v>B</v>
      </c>
      <c r="S55" s="25"/>
    </row>
    <row r="56" spans="1:19" ht="14.25">
      <c r="A56" s="1" t="e">
        <f>Sheet1!#REF!</f>
        <v>#REF!</v>
      </c>
      <c r="B56" s="1" t="str">
        <f>Sheet1!A39&amp;"/"&amp;Sheet1!B39</f>
        <v>97/2018</v>
      </c>
      <c r="C56" s="1" t="str">
        <f>Sheet1!C39&amp;" "&amp;Sheet1!D39</f>
        <v>Aleksandra Zeković</v>
      </c>
      <c r="D56" s="1">
        <f>Sheet1!F39</f>
        <v>5</v>
      </c>
      <c r="E56" s="1">
        <f>Sheet1!H39</f>
        <v>0</v>
      </c>
      <c r="F56" s="1">
        <f>Sheet1!E39</f>
        <v>14</v>
      </c>
      <c r="G56" s="1">
        <f>Sheet1!G39</f>
        <v>8</v>
      </c>
      <c r="H56" s="1"/>
      <c r="I56" s="4"/>
      <c r="J56" s="4"/>
      <c r="K56" s="4"/>
      <c r="L56" s="4"/>
      <c r="M56" s="4"/>
      <c r="N56" s="4">
        <f>Sheet1!L39</f>
        <v>12</v>
      </c>
      <c r="O56" s="4"/>
      <c r="P56" s="4">
        <f>Sheet1!P39</f>
        <v>4.5</v>
      </c>
      <c r="Q56" s="4">
        <f>Sheet1!Q39</f>
        <v>43.5</v>
      </c>
      <c r="R56" s="4" t="str">
        <f>Sheet1!R39</f>
        <v>F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str">
        <f>Sheet1!A40&amp;"/"&amp;Sheet1!B40</f>
        <v>101/2018</v>
      </c>
      <c r="C58" s="1" t="str">
        <f>Sheet1!C40&amp;" "&amp;Sheet1!D40</f>
        <v>Ivan Pejović</v>
      </c>
      <c r="D58" s="1">
        <f>Sheet1!F40</f>
        <v>0</v>
      </c>
      <c r="E58" s="1">
        <f>Sheet1!H40</f>
        <v>0</v>
      </c>
      <c r="F58" s="1">
        <f>Sheet1!E40</f>
        <v>14</v>
      </c>
      <c r="G58" s="1">
        <f>Sheet1!G40</f>
        <v>0</v>
      </c>
      <c r="H58" s="1"/>
      <c r="I58" s="4"/>
      <c r="J58" s="4"/>
      <c r="K58" s="4"/>
      <c r="L58" s="4"/>
      <c r="M58" s="4"/>
      <c r="N58" s="4">
        <f>Sheet1!L40</f>
        <v>15</v>
      </c>
      <c r="O58" s="4"/>
      <c r="P58" s="4">
        <f>Sheet1!P40</f>
        <v>7.5</v>
      </c>
      <c r="Q58" s="4">
        <f>Sheet1!Q40</f>
        <v>36.5</v>
      </c>
      <c r="R58" s="4" t="str">
        <f>Sheet1!R40</f>
        <v>F</v>
      </c>
      <c r="S58" s="25"/>
    </row>
    <row r="59" spans="1:19" ht="14.25">
      <c r="A59" s="1" t="e">
        <f>Sheet1!#REF!</f>
        <v>#REF!</v>
      </c>
      <c r="B59" s="1" t="str">
        <f>Sheet1!A41&amp;"/"&amp;Sheet1!B41</f>
        <v>1/2017</v>
      </c>
      <c r="C59" s="1" t="str">
        <f>Sheet1!C41&amp;" "&amp;Sheet1!D41</f>
        <v>Petar Lazarević</v>
      </c>
      <c r="D59" s="1">
        <f>Sheet1!F41</f>
        <v>0</v>
      </c>
      <c r="E59" s="1">
        <f>Sheet1!H41</f>
        <v>0</v>
      </c>
      <c r="F59" s="1">
        <f>Sheet1!E41</f>
        <v>14</v>
      </c>
      <c r="G59" s="1">
        <f>Sheet1!G41</f>
        <v>0</v>
      </c>
      <c r="H59" s="1"/>
      <c r="I59" s="4"/>
      <c r="J59" s="4"/>
      <c r="K59" s="4"/>
      <c r="L59" s="4"/>
      <c r="M59" s="4"/>
      <c r="N59" s="4">
        <f>Sheet1!L41</f>
        <v>24</v>
      </c>
      <c r="O59" s="4"/>
      <c r="P59" s="4">
        <f>Sheet1!P41</f>
        <v>25</v>
      </c>
      <c r="Q59" s="4">
        <f>Sheet1!Q41</f>
        <v>63</v>
      </c>
      <c r="R59" s="4" t="str">
        <f>Sheet1!R41</f>
        <v>D</v>
      </c>
      <c r="S59" s="25"/>
    </row>
    <row r="60" spans="1:19" ht="14.25">
      <c r="A60" s="1" t="e">
        <f>Sheet1!#REF!</f>
        <v>#REF!</v>
      </c>
      <c r="B60" s="1" t="str">
        <f>Sheet1!A42&amp;"/"&amp;Sheet1!B42</f>
        <v>3/2017</v>
      </c>
      <c r="C60" s="1" t="str">
        <f>Sheet1!C42&amp;" "&amp;Sheet1!D42</f>
        <v>Ognjen Bulatović</v>
      </c>
      <c r="D60" s="1">
        <f>Sheet1!F42</f>
        <v>5</v>
      </c>
      <c r="E60" s="1">
        <f>Sheet1!H42</f>
        <v>0</v>
      </c>
      <c r="F60" s="1">
        <f>Sheet1!E42</f>
        <v>14</v>
      </c>
      <c r="G60" s="1">
        <f>Sheet1!G42</f>
        <v>8</v>
      </c>
      <c r="H60" s="1"/>
      <c r="I60" s="4"/>
      <c r="J60" s="4"/>
      <c r="K60" s="4"/>
      <c r="L60" s="4"/>
      <c r="M60" s="4"/>
      <c r="N60" s="4">
        <f>Sheet1!L42</f>
        <v>24</v>
      </c>
      <c r="O60" s="4"/>
      <c r="P60" s="4">
        <f>Sheet1!P42</f>
        <v>2</v>
      </c>
      <c r="Q60" s="4">
        <f>Sheet1!Q42</f>
        <v>53</v>
      </c>
      <c r="R60" s="4" t="str">
        <f>Sheet1!R42</f>
        <v>E</v>
      </c>
      <c r="S60" s="25"/>
    </row>
    <row r="61" spans="1:19" ht="14.25">
      <c r="A61" s="1" t="e">
        <f>Sheet1!#REF!</f>
        <v>#REF!</v>
      </c>
      <c r="B61" s="1" t="str">
        <f>Sheet1!A43&amp;"/"&amp;Sheet1!B43</f>
        <v>6/2017</v>
      </c>
      <c r="C61" s="1" t="str">
        <f>Sheet1!C43&amp;" "&amp;Sheet1!D43</f>
        <v>Jovan Marković</v>
      </c>
      <c r="D61" s="1">
        <f>Sheet1!F43</f>
        <v>5</v>
      </c>
      <c r="E61" s="1">
        <f>Sheet1!H43</f>
        <v>14</v>
      </c>
      <c r="F61" s="1">
        <f>Sheet1!E43</f>
        <v>14</v>
      </c>
      <c r="G61" s="1">
        <f>Sheet1!G43</f>
        <v>8</v>
      </c>
      <c r="H61" s="1"/>
      <c r="I61" s="4"/>
      <c r="J61" s="4"/>
      <c r="K61" s="4"/>
      <c r="L61" s="4"/>
      <c r="M61" s="4"/>
      <c r="N61" s="4">
        <f>Sheet1!L43</f>
        <v>19</v>
      </c>
      <c r="O61" s="4"/>
      <c r="P61" s="4">
        <f>Sheet1!P43</f>
        <v>10.5</v>
      </c>
      <c r="Q61" s="4">
        <f>Sheet1!Q43</f>
        <v>70.5</v>
      </c>
      <c r="R61" s="4" t="str">
        <f>Sheet1!R43</f>
        <v>C</v>
      </c>
      <c r="S61" s="25"/>
    </row>
    <row r="62" spans="1:19" ht="14.25">
      <c r="A62" s="1" t="e">
        <f>Sheet1!#REF!</f>
        <v>#REF!</v>
      </c>
      <c r="B62" s="1" t="str">
        <f>Sheet1!A44&amp;"/"&amp;Sheet1!B44</f>
        <v>7/2017</v>
      </c>
      <c r="C62" s="1" t="str">
        <f>Sheet1!C44&amp;" "&amp;Sheet1!D44</f>
        <v>Vladimir Ćetković</v>
      </c>
      <c r="D62" s="1">
        <f>Sheet1!F44</f>
        <v>0</v>
      </c>
      <c r="E62" s="1">
        <f>Sheet1!H44</f>
        <v>0</v>
      </c>
      <c r="F62" s="1">
        <f>Sheet1!E44</f>
        <v>14</v>
      </c>
      <c r="G62" s="1">
        <f>Sheet1!G44</f>
        <v>0</v>
      </c>
      <c r="H62" s="1"/>
      <c r="I62" s="4"/>
      <c r="J62" s="4"/>
      <c r="K62" s="4"/>
      <c r="L62" s="4"/>
      <c r="M62" s="4"/>
      <c r="N62" s="4">
        <f>Sheet1!L44</f>
        <v>30</v>
      </c>
      <c r="O62" s="4"/>
      <c r="P62" s="4">
        <f>Sheet1!P44</f>
        <v>30</v>
      </c>
      <c r="Q62" s="4">
        <f>Sheet1!Q44</f>
        <v>74</v>
      </c>
      <c r="R62" s="4" t="str">
        <f>Sheet1!R44</f>
        <v>C</v>
      </c>
      <c r="S62" s="25"/>
    </row>
    <row r="63" spans="1:19" ht="14.25">
      <c r="A63" s="1" t="e">
        <f>Sheet1!#REF!</f>
        <v>#REF!</v>
      </c>
      <c r="B63" s="1" t="str">
        <f>Sheet1!A45&amp;"/"&amp;Sheet1!B45</f>
        <v>19/2017</v>
      </c>
      <c r="C63" s="1" t="str">
        <f>Sheet1!C45&amp;" "&amp;Sheet1!D45</f>
        <v>Jovan Ćorović</v>
      </c>
      <c r="D63" s="1">
        <f>Sheet1!F45</f>
        <v>0</v>
      </c>
      <c r="E63" s="1">
        <f>Sheet1!H45</f>
        <v>0</v>
      </c>
      <c r="F63" s="1">
        <f>Sheet1!E45</f>
        <v>14</v>
      </c>
      <c r="G63" s="1">
        <f>Sheet1!G45</f>
        <v>0</v>
      </c>
      <c r="H63" s="1"/>
      <c r="I63" s="4"/>
      <c r="J63" s="4"/>
      <c r="K63" s="4"/>
      <c r="L63" s="4"/>
      <c r="M63" s="4"/>
      <c r="N63" s="4">
        <f>Sheet1!L45</f>
        <v>12</v>
      </c>
      <c r="O63" s="4"/>
      <c r="P63" s="4">
        <f>Sheet1!P45</f>
        <v>0</v>
      </c>
      <c r="Q63" s="4">
        <f>Sheet1!Q45</f>
        <v>26</v>
      </c>
      <c r="R63" s="4" t="str">
        <f>Sheet1!R45</f>
        <v>F</v>
      </c>
      <c r="S63" s="25"/>
    </row>
    <row r="64" spans="1:19" ht="14.25">
      <c r="A64" s="1" t="e">
        <f>Sheet1!#REF!</f>
        <v>#REF!</v>
      </c>
      <c r="B64" s="1" t="str">
        <f>Sheet1!A46&amp;"/"&amp;Sheet1!B46</f>
        <v>21/2017</v>
      </c>
      <c r="C64" s="1" t="str">
        <f>Sheet1!C46&amp;" "&amp;Sheet1!D46</f>
        <v>Simo Milenković</v>
      </c>
      <c r="D64" s="1">
        <f>Sheet1!F46</f>
        <v>6</v>
      </c>
      <c r="E64" s="1">
        <f>Sheet1!H46</f>
        <v>0</v>
      </c>
      <c r="F64" s="1">
        <f>Sheet1!E46</f>
        <v>14</v>
      </c>
      <c r="G64" s="1">
        <f>Sheet1!G46</f>
        <v>4</v>
      </c>
      <c r="H64" s="1"/>
      <c r="I64" s="4"/>
      <c r="J64" s="4"/>
      <c r="K64" s="4"/>
      <c r="L64" s="4"/>
      <c r="M64" s="4"/>
      <c r="N64" s="4">
        <f>Sheet1!L46</f>
        <v>18</v>
      </c>
      <c r="O64" s="4"/>
      <c r="P64" s="4">
        <f>Sheet1!P46</f>
        <v>16</v>
      </c>
      <c r="Q64" s="4">
        <f>Sheet1!Q46</f>
        <v>58</v>
      </c>
      <c r="R64" s="4" t="str">
        <f>Sheet1!R46</f>
        <v>E</v>
      </c>
      <c r="S64" s="25"/>
    </row>
    <row r="65" spans="1:19" ht="14.25">
      <c r="A65" s="1" t="e">
        <f>Sheet1!#REF!</f>
        <v>#REF!</v>
      </c>
      <c r="B65" s="1" t="str">
        <f>Sheet1!A47&amp;"/"&amp;Sheet1!B47</f>
        <v>25/2017</v>
      </c>
      <c r="C65" s="1" t="str">
        <f>Sheet1!C47&amp;" "&amp;Sheet1!D47</f>
        <v>Goran Đikanović</v>
      </c>
      <c r="D65" s="1">
        <f>Sheet1!F47</f>
        <v>0</v>
      </c>
      <c r="E65" s="1">
        <f>Sheet1!H47</f>
        <v>0</v>
      </c>
      <c r="F65" s="1">
        <f>Sheet1!E47</f>
        <v>14</v>
      </c>
      <c r="G65" s="1">
        <f>Sheet1!G47</f>
        <v>0</v>
      </c>
      <c r="H65" s="1"/>
      <c r="I65" s="4"/>
      <c r="J65" s="4"/>
      <c r="K65" s="4"/>
      <c r="L65" s="4"/>
      <c r="M65" s="4"/>
      <c r="N65" s="4">
        <f>Sheet1!L47</f>
        <v>31</v>
      </c>
      <c r="O65" s="4"/>
      <c r="P65" s="4">
        <f>Sheet1!P47</f>
        <v>31</v>
      </c>
      <c r="Q65" s="4">
        <f>Sheet1!Q47</f>
        <v>76</v>
      </c>
      <c r="R65" s="4" t="str">
        <f>Sheet1!R47</f>
        <v>C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str">
        <f>Sheet1!A48&amp;"/"&amp;Sheet1!B48</f>
        <v>37/2017</v>
      </c>
      <c r="C67" s="1" t="str">
        <f>Sheet1!C48&amp;" "&amp;Sheet1!D48</f>
        <v>Andrijana Žižić</v>
      </c>
      <c r="D67" s="1">
        <f>Sheet1!F48</f>
        <v>0</v>
      </c>
      <c r="E67" s="1">
        <f>Sheet1!H48</f>
        <v>0</v>
      </c>
      <c r="F67" s="1">
        <f>Sheet1!E48</f>
        <v>14</v>
      </c>
      <c r="G67" s="1">
        <f>Sheet1!G48</f>
        <v>8</v>
      </c>
      <c r="H67" s="1"/>
      <c r="I67" s="4"/>
      <c r="J67" s="4"/>
      <c r="K67" s="4"/>
      <c r="L67" s="4"/>
      <c r="M67" s="4"/>
      <c r="N67" s="4">
        <f>Sheet1!L48</f>
        <v>0</v>
      </c>
      <c r="O67" s="4"/>
      <c r="P67" s="4">
        <f>Sheet1!P48</f>
        <v>0</v>
      </c>
      <c r="Q67" s="4">
        <f>Sheet1!Q48</f>
        <v>22</v>
      </c>
      <c r="R67" s="4" t="str">
        <f>Sheet1!R48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str">
        <f>Sheet1!A49&amp;"/"&amp;Sheet1!B49</f>
        <v>60/2017</v>
      </c>
      <c r="C70" s="1" t="str">
        <f>Sheet1!C49&amp;" "&amp;Sheet1!D49</f>
        <v>Božo Tasovac</v>
      </c>
      <c r="D70" s="1">
        <f>Sheet1!F49</f>
        <v>0</v>
      </c>
      <c r="E70" s="1">
        <f>Sheet1!H49</f>
        <v>0</v>
      </c>
      <c r="F70" s="1">
        <f>Sheet1!E49</f>
        <v>14</v>
      </c>
      <c r="G70" s="1">
        <f>Sheet1!G49</f>
        <v>0</v>
      </c>
      <c r="H70" s="1"/>
      <c r="I70" s="4"/>
      <c r="J70" s="4"/>
      <c r="K70" s="4"/>
      <c r="L70" s="4"/>
      <c r="M70" s="4"/>
      <c r="N70" s="4">
        <f>Sheet1!L49</f>
        <v>12</v>
      </c>
      <c r="O70" s="4"/>
      <c r="P70" s="4">
        <f>Sheet1!P49</f>
        <v>0</v>
      </c>
      <c r="Q70" s="4">
        <f>Sheet1!Q49</f>
        <v>26</v>
      </c>
      <c r="R70" s="4" t="str">
        <f>Sheet1!R49</f>
        <v>F</v>
      </c>
      <c r="S70" s="25"/>
    </row>
    <row r="71" spans="1:19" ht="14.25">
      <c r="A71" s="1" t="e">
        <f>Sheet1!#REF!</f>
        <v>#REF!</v>
      </c>
      <c r="B71" s="1" t="str">
        <f>Sheet1!A50&amp;"/"&amp;Sheet1!B50</f>
        <v>64/2017</v>
      </c>
      <c r="C71" s="1" t="str">
        <f>Sheet1!C50&amp;" "&amp;Sheet1!D50</f>
        <v>Anja Dragutinović</v>
      </c>
      <c r="D71" s="1">
        <f>Sheet1!F50</f>
        <v>5</v>
      </c>
      <c r="E71" s="1">
        <f>Sheet1!H50</f>
        <v>12</v>
      </c>
      <c r="F71" s="1">
        <f>Sheet1!E50</f>
        <v>14</v>
      </c>
      <c r="G71" s="1">
        <f>Sheet1!G50</f>
        <v>8</v>
      </c>
      <c r="H71" s="1"/>
      <c r="I71" s="4"/>
      <c r="J71" s="4"/>
      <c r="K71" s="4"/>
      <c r="L71" s="4"/>
      <c r="M71" s="4"/>
      <c r="N71" s="4">
        <f>Sheet1!L50</f>
        <v>23</v>
      </c>
      <c r="O71" s="4"/>
      <c r="P71" s="4">
        <f>Sheet1!P50</f>
        <v>15</v>
      </c>
      <c r="Q71" s="4">
        <f>Sheet1!Q50</f>
        <v>77</v>
      </c>
      <c r="R71" s="4" t="str">
        <f>Sheet1!R50</f>
        <v>C</v>
      </c>
      <c r="S71" s="25"/>
    </row>
    <row r="72" spans="1:19" ht="14.25">
      <c r="A72" s="1" t="e">
        <f>Sheet1!#REF!</f>
        <v>#REF!</v>
      </c>
      <c r="B72" s="1" t="str">
        <f>Sheet1!A51&amp;"/"&amp;Sheet1!B51</f>
        <v>70/2017</v>
      </c>
      <c r="C72" s="1" t="str">
        <f>Sheet1!C51&amp;" "&amp;Sheet1!D51</f>
        <v>Dragana Todorović</v>
      </c>
      <c r="D72" s="1">
        <f>Sheet1!F51</f>
        <v>0</v>
      </c>
      <c r="E72" s="1">
        <f>Sheet1!H51</f>
        <v>0</v>
      </c>
      <c r="F72" s="1">
        <f>Sheet1!E51</f>
        <v>14</v>
      </c>
      <c r="G72" s="1">
        <f>Sheet1!G51</f>
        <v>8</v>
      </c>
      <c r="H72" s="1"/>
      <c r="I72" s="4"/>
      <c r="J72" s="4"/>
      <c r="K72" s="4"/>
      <c r="L72" s="4"/>
      <c r="M72" s="4"/>
      <c r="N72" s="4">
        <f>Sheet1!L51</f>
        <v>7</v>
      </c>
      <c r="O72" s="4"/>
      <c r="P72" s="4">
        <f>Sheet1!P51</f>
        <v>0</v>
      </c>
      <c r="Q72" s="4">
        <f>Sheet1!Q51</f>
        <v>29</v>
      </c>
      <c r="R72" s="4" t="str">
        <f>Sheet1!R51</f>
        <v>F</v>
      </c>
      <c r="S72" s="25"/>
    </row>
    <row r="73" spans="1:19" ht="14.25">
      <c r="A73" s="1" t="e">
        <f>Sheet1!#REF!</f>
        <v>#REF!</v>
      </c>
      <c r="B73" s="1" t="str">
        <f>Sheet1!A52&amp;"/"&amp;Sheet1!B52</f>
        <v>74/2017</v>
      </c>
      <c r="C73" s="1" t="str">
        <f>Sheet1!C52&amp;" "&amp;Sheet1!D52</f>
        <v>Nađa Barović</v>
      </c>
      <c r="D73" s="1">
        <f>Sheet1!F52</f>
        <v>5</v>
      </c>
      <c r="E73" s="1">
        <f>Sheet1!H52</f>
        <v>6</v>
      </c>
      <c r="F73" s="1">
        <f>Sheet1!E52</f>
        <v>14</v>
      </c>
      <c r="G73" s="1">
        <f>Sheet1!G52</f>
        <v>0</v>
      </c>
      <c r="H73" s="1"/>
      <c r="I73" s="4"/>
      <c r="J73" s="4"/>
      <c r="K73" s="4"/>
      <c r="L73" s="4"/>
      <c r="M73" s="4"/>
      <c r="N73" s="4">
        <f>Sheet1!L52</f>
        <v>20</v>
      </c>
      <c r="O73" s="4"/>
      <c r="P73" s="4">
        <f>Sheet1!P52</f>
        <v>0</v>
      </c>
      <c r="Q73" s="4">
        <f>Sheet1!Q52</f>
        <v>45</v>
      </c>
      <c r="R73" s="4" t="str">
        <f>Sheet1!R52</f>
        <v>F</v>
      </c>
      <c r="S73" s="25"/>
    </row>
    <row r="74" spans="1:18" ht="14.25">
      <c r="A74" s="1" t="e">
        <f>Sheet1!#REF!</f>
        <v>#REF!</v>
      </c>
      <c r="B74" s="1" t="str">
        <f>Sheet1!A53&amp;"/"&amp;Sheet1!B53</f>
        <v>80/2017</v>
      </c>
      <c r="C74" s="1" t="str">
        <f>Sheet1!D53</f>
        <v>Radonjić</v>
      </c>
      <c r="D74" s="1">
        <f>Sheet1!F53</f>
        <v>6</v>
      </c>
      <c r="E74" s="1">
        <f>Sheet1!H53</f>
        <v>6</v>
      </c>
      <c r="F74" s="1">
        <f>Sheet1!E53</f>
        <v>14</v>
      </c>
      <c r="G74" s="1">
        <f>Sheet1!G53</f>
        <v>0</v>
      </c>
      <c r="H74" s="1"/>
      <c r="I74" s="4"/>
      <c r="J74" s="4"/>
      <c r="K74" s="4"/>
      <c r="L74" s="4"/>
      <c r="M74" s="4"/>
      <c r="N74" s="4">
        <f>Sheet1!L53</f>
        <v>26</v>
      </c>
      <c r="O74" s="4"/>
      <c r="P74" s="4">
        <f>Sheet1!P53</f>
        <v>0</v>
      </c>
      <c r="Q74" s="4">
        <f>Sheet1!Q53</f>
        <v>52</v>
      </c>
      <c r="R74" s="4" t="str">
        <f>Sheet1!R53</f>
        <v>E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2020-07-17T06:48:22Z</cp:lastPrinted>
  <dcterms:created xsi:type="dcterms:W3CDTF">2011-10-03T13:17:30Z</dcterms:created>
  <dcterms:modified xsi:type="dcterms:W3CDTF">2020-07-18T19:12:10Z</dcterms:modified>
  <cp:category/>
  <cp:version/>
  <cp:contentType/>
  <cp:contentStatus/>
</cp:coreProperties>
</file>